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-120" yWindow="-120" windowWidth="20730" windowHeight="11160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oja5" sheetId="21" r:id="rId6"/>
    <sheet name="Hoja6" sheetId="22" r:id="rId7"/>
    <sheet name="Hoja7" sheetId="23" r:id="rId8"/>
    <sheet name="Hoja8" sheetId="24" r:id="rId9"/>
    <sheet name="Hidden_1" sheetId="2" r:id="rId10"/>
    <sheet name="Hidden_2" sheetId="3" r:id="rId11"/>
    <sheet name="Tabla_352976" sheetId="4" r:id="rId12"/>
    <sheet name="Tabla_352962" sheetId="5" r:id="rId13"/>
    <sheet name="Tabla_352977" sheetId="6" r:id="rId14"/>
    <sheet name="Tabla_352946" sheetId="7" r:id="rId15"/>
    <sheet name="Tabla_352966" sheetId="8" r:id="rId16"/>
    <sheet name="Tabla_352953" sheetId="9" r:id="rId17"/>
    <sheet name="Tabla_352963" sheetId="10" r:id="rId18"/>
    <sheet name="Tabla_352954" sheetId="11" r:id="rId19"/>
    <sheet name="Tabla_352955" sheetId="12" r:id="rId20"/>
    <sheet name="Tabla_352974" sheetId="13" r:id="rId21"/>
    <sheet name="Tabla_352978" sheetId="14" r:id="rId22"/>
    <sheet name="Tabla_352975" sheetId="15" r:id="rId23"/>
    <sheet name="Tabla_352979" sheetId="16" r:id="rId24"/>
  </sheets>
  <definedNames>
    <definedName name="Hidden_13">Hidden_1!$A$1:$A$11</definedName>
    <definedName name="Hidden_211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3" i="1" l="1"/>
  <c r="AC80" i="1" l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A62" i="1"/>
  <c r="AA61" i="1"/>
  <c r="AA60" i="1"/>
  <c r="AA78" i="1"/>
  <c r="AA77" i="1"/>
  <c r="AA76" i="1"/>
  <c r="AA75" i="1"/>
  <c r="AA71" i="1"/>
  <c r="AA70" i="1"/>
  <c r="AA69" i="1"/>
  <c r="AA68" i="1"/>
  <c r="AA67" i="1"/>
  <c r="AA66" i="1"/>
  <c r="AA65" i="1"/>
  <c r="AA64" i="1"/>
  <c r="AA63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1" i="1"/>
  <c r="AA10" i="1"/>
  <c r="AA9" i="1"/>
  <c r="AA13" i="1"/>
  <c r="AA12" i="1"/>
  <c r="AA14" i="1"/>
  <c r="AA15" i="1"/>
  <c r="AA16" i="1"/>
  <c r="AA17" i="1"/>
  <c r="AA18" i="1"/>
  <c r="AA79" i="1"/>
  <c r="AA74" i="1"/>
  <c r="AA73" i="1"/>
  <c r="AA72" i="1"/>
  <c r="AA80" i="1"/>
  <c r="AA8" i="1"/>
  <c r="Z54" i="1"/>
  <c r="Z52" i="1"/>
  <c r="Z49" i="1"/>
  <c r="Z20" i="1"/>
  <c r="Z17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3" i="1"/>
  <c r="Z51" i="1"/>
  <c r="Z50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19" i="1"/>
  <c r="Z18" i="1"/>
  <c r="Z16" i="1"/>
  <c r="Z15" i="1"/>
  <c r="Z14" i="1"/>
  <c r="Z13" i="1"/>
  <c r="Z12" i="1"/>
  <c r="Z11" i="1"/>
  <c r="Z10" i="1"/>
  <c r="Z9" i="1"/>
  <c r="Z80" i="1"/>
  <c r="Z8" i="1"/>
  <c r="Y32" i="1"/>
  <c r="Y30" i="1"/>
  <c r="Y27" i="1"/>
  <c r="Y26" i="1"/>
  <c r="Y25" i="1"/>
  <c r="Y23" i="1"/>
  <c r="Y17" i="1"/>
  <c r="Y15" i="1"/>
  <c r="Y14" i="1"/>
  <c r="Y13" i="1"/>
  <c r="Y12" i="1"/>
  <c r="Y10" i="1"/>
  <c r="Y8" i="1"/>
  <c r="Y80" i="1"/>
  <c r="Y77" i="1"/>
  <c r="Y75" i="1"/>
  <c r="Y71" i="1"/>
  <c r="Y68" i="1"/>
  <c r="Y60" i="1"/>
  <c r="Y57" i="1"/>
  <c r="Y56" i="1"/>
  <c r="Y55" i="1"/>
  <c r="Y54" i="1"/>
  <c r="Y53" i="1"/>
  <c r="Y52" i="1"/>
  <c r="Y51" i="1"/>
  <c r="Y50" i="1"/>
  <c r="Y49" i="1"/>
  <c r="Y48" i="1"/>
  <c r="Y47" i="1"/>
  <c r="Y46" i="1"/>
  <c r="Y44" i="1"/>
  <c r="Y43" i="1"/>
  <c r="Y42" i="1"/>
  <c r="Y41" i="1"/>
  <c r="Y40" i="1"/>
  <c r="Y39" i="1"/>
  <c r="Y38" i="1"/>
  <c r="Y37" i="1"/>
  <c r="Y36" i="1"/>
  <c r="Y35" i="1"/>
  <c r="Y34" i="1"/>
  <c r="Y69" i="1"/>
  <c r="Y67" i="1"/>
  <c r="Y66" i="1"/>
  <c r="Y65" i="1"/>
  <c r="Y64" i="1"/>
  <c r="Y63" i="1"/>
  <c r="Y62" i="1"/>
  <c r="Y61" i="1"/>
  <c r="Y59" i="1"/>
  <c r="Y58" i="1"/>
  <c r="Y45" i="1"/>
  <c r="Y78" i="1"/>
  <c r="Y76" i="1"/>
  <c r="Y74" i="1"/>
  <c r="Y73" i="1"/>
  <c r="Y72" i="1"/>
  <c r="Y70" i="1"/>
  <c r="Y79" i="1"/>
  <c r="Y33" i="1"/>
  <c r="Y31" i="1"/>
  <c r="Y24" i="1"/>
  <c r="Y22" i="1"/>
  <c r="Y21" i="1"/>
  <c r="Y20" i="1"/>
  <c r="Y19" i="1"/>
  <c r="Y18" i="1"/>
  <c r="Y16" i="1"/>
  <c r="Y11" i="1"/>
  <c r="Y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78" i="1"/>
  <c r="X77" i="1"/>
  <c r="X76" i="1"/>
  <c r="X75" i="1"/>
  <c r="X74" i="1"/>
  <c r="X73" i="1"/>
  <c r="X72" i="1"/>
  <c r="X71" i="1"/>
  <c r="X70" i="1"/>
  <c r="X69" i="1"/>
  <c r="X79" i="1"/>
  <c r="X80" i="1"/>
  <c r="X12" i="1"/>
  <c r="X11" i="1"/>
  <c r="X10" i="1"/>
  <c r="X9" i="1"/>
  <c r="X8" i="1"/>
  <c r="W62" i="1"/>
  <c r="V75" i="1"/>
  <c r="V74" i="1"/>
  <c r="V77" i="1"/>
  <c r="V79" i="1"/>
  <c r="V78" i="1"/>
  <c r="V76" i="1"/>
  <c r="V73" i="1"/>
  <c r="V71" i="1"/>
  <c r="V70" i="1"/>
  <c r="V69" i="1"/>
  <c r="V58" i="1"/>
  <c r="V64" i="1"/>
  <c r="V26" i="1"/>
  <c r="V50" i="1"/>
  <c r="V54" i="1"/>
  <c r="V66" i="1"/>
  <c r="V63" i="1"/>
  <c r="V62" i="1"/>
  <c r="V61" i="1"/>
  <c r="V60" i="1"/>
  <c r="V57" i="1"/>
  <c r="V53" i="1"/>
  <c r="V51" i="1"/>
  <c r="V49" i="1"/>
  <c r="V47" i="1"/>
  <c r="V46" i="1"/>
  <c r="V45" i="1"/>
  <c r="V43" i="1"/>
  <c r="V25" i="1"/>
  <c r="V40" i="1"/>
  <c r="V39" i="1"/>
  <c r="V35" i="1"/>
  <c r="V38" i="1"/>
  <c r="V30" i="1"/>
  <c r="V24" i="1"/>
  <c r="V17" i="1"/>
  <c r="V15" i="1"/>
  <c r="V14" i="1"/>
  <c r="V13" i="1"/>
  <c r="V12" i="1"/>
  <c r="T62" i="1"/>
  <c r="S80" i="1"/>
  <c r="S79" i="1"/>
  <c r="S37" i="1"/>
  <c r="S68" i="1"/>
  <c r="S67" i="1"/>
  <c r="S66" i="1"/>
  <c r="S65" i="1"/>
  <c r="S64" i="1"/>
  <c r="S63" i="1"/>
  <c r="S62" i="1"/>
  <c r="Q62" i="1"/>
  <c r="M62" i="1"/>
  <c r="S61" i="1"/>
  <c r="S60" i="1"/>
  <c r="S48" i="1"/>
  <c r="S47" i="1"/>
  <c r="S46" i="1"/>
  <c r="S45" i="1"/>
  <c r="S44" i="1"/>
  <c r="S43" i="1"/>
  <c r="S41" i="1"/>
  <c r="S40" i="1"/>
  <c r="S39" i="1"/>
  <c r="S38" i="1"/>
  <c r="S36" i="1"/>
  <c r="S35" i="1"/>
  <c r="S34" i="1"/>
  <c r="S30" i="1"/>
  <c r="S11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80" i="1"/>
  <c r="Q79" i="1"/>
  <c r="Q78" i="1"/>
  <c r="Q77" i="1"/>
  <c r="Q76" i="1"/>
  <c r="Q75" i="1"/>
  <c r="Q74" i="1"/>
  <c r="Q73" i="1"/>
  <c r="Q72" i="1"/>
  <c r="Q70" i="1"/>
  <c r="Q69" i="1"/>
  <c r="Q68" i="1"/>
  <c r="Q58" i="1"/>
  <c r="Q55" i="1"/>
  <c r="Q50" i="1"/>
  <c r="M8" i="1" l="1"/>
  <c r="Y29" i="1"/>
  <c r="Y28" i="1"/>
  <c r="V80" i="1"/>
  <c r="V72" i="1"/>
  <c r="V68" i="1"/>
  <c r="V67" i="1"/>
  <c r="V65" i="1"/>
  <c r="V59" i="1"/>
  <c r="V56" i="1"/>
  <c r="V55" i="1"/>
  <c r="V52" i="1"/>
  <c r="V48" i="1"/>
  <c r="V44" i="1"/>
  <c r="V42" i="1"/>
  <c r="V41" i="1"/>
  <c r="V37" i="1"/>
  <c r="V36" i="1"/>
  <c r="V34" i="1"/>
  <c r="V33" i="1"/>
  <c r="V32" i="1"/>
  <c r="V31" i="1"/>
  <c r="V29" i="1"/>
  <c r="V28" i="1"/>
  <c r="V27" i="1"/>
  <c r="V22" i="1"/>
  <c r="V21" i="1"/>
  <c r="V20" i="1"/>
  <c r="V19" i="1"/>
  <c r="V18" i="1"/>
  <c r="V16" i="1"/>
  <c r="V11" i="1"/>
  <c r="V10" i="1"/>
  <c r="V9" i="1"/>
  <c r="V8" i="1"/>
  <c r="W80" i="1" l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T79" i="1"/>
  <c r="T15" i="1"/>
  <c r="T14" i="1"/>
  <c r="T13" i="1"/>
  <c r="T12" i="1"/>
  <c r="T11" i="1"/>
  <c r="T10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66" i="1"/>
  <c r="T65" i="1"/>
  <c r="T64" i="1"/>
  <c r="T63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71" i="1"/>
  <c r="T70" i="1"/>
  <c r="T69" i="1"/>
  <c r="T68" i="1"/>
  <c r="T67" i="1"/>
  <c r="T73" i="1"/>
  <c r="T72" i="1"/>
  <c r="T74" i="1"/>
  <c r="T75" i="1"/>
  <c r="T76" i="1"/>
  <c r="T77" i="1"/>
  <c r="T78" i="1"/>
  <c r="T80" i="1"/>
  <c r="T9" i="1"/>
  <c r="T8" i="1"/>
  <c r="S33" i="1"/>
  <c r="S32" i="1"/>
  <c r="S31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9" i="1"/>
  <c r="S10" i="1"/>
  <c r="S8" i="1"/>
  <c r="S78" i="1"/>
  <c r="S77" i="1"/>
  <c r="S76" i="1"/>
  <c r="S75" i="1"/>
  <c r="S74" i="1"/>
  <c r="S73" i="1"/>
  <c r="S72" i="1"/>
  <c r="S71" i="1"/>
  <c r="S70" i="1"/>
  <c r="S69" i="1"/>
  <c r="S59" i="1"/>
  <c r="S58" i="1"/>
  <c r="S57" i="1"/>
  <c r="S56" i="1"/>
  <c r="S55" i="1"/>
  <c r="S54" i="1"/>
  <c r="S53" i="1"/>
  <c r="S52" i="1"/>
  <c r="S51" i="1"/>
  <c r="S50" i="1"/>
  <c r="S49" i="1"/>
  <c r="S42" i="1"/>
  <c r="Q67" i="1"/>
  <c r="Q66" i="1"/>
  <c r="Q65" i="1"/>
  <c r="Q64" i="1"/>
  <c r="Q63" i="1"/>
  <c r="Q61" i="1"/>
  <c r="Q60" i="1"/>
  <c r="Q59" i="1"/>
  <c r="Q57" i="1"/>
  <c r="Q56" i="1"/>
  <c r="Q54" i="1"/>
  <c r="Q53" i="1"/>
  <c r="Q52" i="1"/>
  <c r="Q51" i="1"/>
  <c r="Q49" i="1"/>
  <c r="Q71" i="1"/>
  <c r="Q48" i="1"/>
  <c r="Q47" i="1"/>
  <c r="Q46" i="1"/>
  <c r="Q45" i="1"/>
  <c r="Q44" i="1"/>
  <c r="Q43" i="1"/>
  <c r="Q42" i="1"/>
  <c r="Q13" i="1"/>
  <c r="Q12" i="1"/>
  <c r="Q11" i="1"/>
  <c r="Q9" i="1"/>
  <c r="Q8" i="1"/>
  <c r="Q10" i="1"/>
  <c r="C11" i="6"/>
  <c r="C12" i="6"/>
  <c r="C25" i="6" l="1"/>
  <c r="C21" i="6"/>
  <c r="C17" i="6"/>
  <c r="C19" i="6"/>
  <c r="C15" i="6"/>
  <c r="C16" i="6"/>
  <c r="C13" i="6"/>
  <c r="C10" i="6"/>
  <c r="C9" i="6"/>
  <c r="C7" i="6"/>
  <c r="C6" i="6"/>
  <c r="C5" i="6"/>
  <c r="C4" i="6"/>
  <c r="M40" i="1" l="1"/>
  <c r="M41" i="1"/>
  <c r="M39" i="1"/>
  <c r="M35" i="1"/>
  <c r="M36" i="1"/>
  <c r="M37" i="1"/>
  <c r="M38" i="1"/>
  <c r="M34" i="1"/>
  <c r="M33" i="1"/>
  <c r="M32" i="1"/>
  <c r="M31" i="1"/>
  <c r="M29" i="1"/>
  <c r="M30" i="1"/>
  <c r="M24" i="1"/>
  <c r="M25" i="1"/>
  <c r="M26" i="1"/>
  <c r="M27" i="1"/>
  <c r="M28" i="1"/>
  <c r="M23" i="1"/>
  <c r="M22" i="1"/>
  <c r="M21" i="1"/>
  <c r="M20" i="1"/>
  <c r="M17" i="1"/>
  <c r="M12" i="1"/>
  <c r="M13" i="1"/>
  <c r="M18" i="1"/>
  <c r="M19" i="1"/>
  <c r="M14" i="1"/>
  <c r="M15" i="1"/>
  <c r="M16" i="1"/>
  <c r="M11" i="1"/>
  <c r="M9" i="1"/>
  <c r="M10" i="1"/>
  <c r="M80" i="1" l="1"/>
  <c r="M79" i="1"/>
  <c r="M72" i="1"/>
  <c r="M73" i="1"/>
  <c r="M74" i="1"/>
  <c r="M75" i="1"/>
  <c r="M76" i="1"/>
  <c r="M77" i="1"/>
  <c r="M78" i="1"/>
  <c r="M71" i="1"/>
  <c r="M70" i="1"/>
  <c r="M69" i="1"/>
  <c r="M60" i="1"/>
  <c r="M61" i="1"/>
  <c r="M63" i="1"/>
  <c r="M64" i="1"/>
  <c r="M65" i="1"/>
  <c r="M66" i="1"/>
  <c r="M67" i="1"/>
  <c r="M68" i="1"/>
  <c r="M59" i="1"/>
  <c r="M50" i="1"/>
  <c r="M51" i="1"/>
  <c r="M52" i="1"/>
  <c r="M53" i="1"/>
  <c r="M54" i="1"/>
  <c r="M55" i="1"/>
  <c r="M56" i="1"/>
  <c r="M57" i="1"/>
  <c r="M58" i="1"/>
  <c r="M49" i="1"/>
  <c r="M44" i="1"/>
  <c r="M45" i="1"/>
  <c r="M46" i="1"/>
  <c r="M47" i="1"/>
  <c r="M48" i="1"/>
  <c r="M43" i="1"/>
  <c r="M42" i="1"/>
</calcChain>
</file>

<file path=xl/sharedStrings.xml><?xml version="1.0" encoding="utf-8"?>
<sst xmlns="http://schemas.openxmlformats.org/spreadsheetml/2006/main" count="1332" uniqueCount="491">
  <si>
    <t>44369</t>
  </si>
  <si>
    <t>TÍTULO</t>
  </si>
  <si>
    <t>NOMBRE CORTO</t>
  </si>
  <si>
    <t>DESCRIPCIÓN</t>
  </si>
  <si>
    <t>Remuneraciones brutas y netas de todas las personas servidoras públicas de base y de confianza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</si>
  <si>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</si>
  <si>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</si>
  <si>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</si>
  <si>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</si>
  <si>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</si>
  <si>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</si>
  <si>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</si>
  <si>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</si>
  <si>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</si>
  <si>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</si>
  <si>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</si>
  <si>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</si>
  <si>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</si>
  <si>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</si>
  <si>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</si>
  <si>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</si>
  <si>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</si>
  <si>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</si>
  <si>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</si>
  <si>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</si>
  <si>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</si>
  <si>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570148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</si>
  <si>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</si>
  <si>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</si>
  <si>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</si>
  <si>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</si>
  <si>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</si>
  <si>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</si>
  <si>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</si>
  <si>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</si>
  <si>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</si>
  <si>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</si>
  <si>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</si>
  <si>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</si>
  <si>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</si>
  <si>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</si>
  <si>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</si>
  <si>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</si>
  <si>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</si>
  <si>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</si>
  <si>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</si>
  <si>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</si>
  <si>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</si>
  <si>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</si>
  <si>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</si>
  <si>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</si>
  <si>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</si>
  <si>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</si>
  <si>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</si>
  <si>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</si>
  <si>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</si>
  <si>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</si>
  <si>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</si>
  <si>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</si>
  <si>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</si>
  <si>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</si>
  <si>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</si>
  <si>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</si>
  <si>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</si>
  <si>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</si>
  <si>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</si>
  <si>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</si>
  <si>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</si>
  <si>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</si>
  <si>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</si>
  <si>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</si>
  <si>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</si>
  <si>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</si>
  <si>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</si>
  <si>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</si>
  <si>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</si>
  <si>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</si>
  <si>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</si>
  <si>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</si>
  <si>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</si>
  <si>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</si>
  <si>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</si>
  <si>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</si>
  <si>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</si>
  <si>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</si>
  <si>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</si>
  <si>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</si>
  <si>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</si>
  <si>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</si>
  <si>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</si>
  <si>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</si>
  <si>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</si>
  <si>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</si>
  <si>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</si>
  <si>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</si>
  <si>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</si>
  <si>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</si>
  <si>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</si>
  <si>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</si>
  <si>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</si>
  <si>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</si>
  <si>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</si>
  <si>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</si>
  <si>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</si>
  <si>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</si>
  <si>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</si>
  <si>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</si>
  <si>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</si>
  <si>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</si>
  <si>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</si>
  <si>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</si>
  <si>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</si>
  <si>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</si>
  <si>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</si>
  <si>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</si>
  <si>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</si>
  <si>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</si>
  <si>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</si>
  <si>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</si>
  <si>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</si>
  <si>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</si>
  <si>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</si>
  <si>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</si>
  <si>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</si>
  <si>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</si>
  <si>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</si>
  <si>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</si>
  <si>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</si>
  <si>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</si>
  <si>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</si>
  <si>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</si>
  <si>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</si>
  <si>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</si>
  <si>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</si>
  <si>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</si>
  <si>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</si>
  <si>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</si>
  <si>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</si>
  <si>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</si>
  <si>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</si>
  <si>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</si>
  <si>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</si>
  <si>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</si>
  <si>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</si>
  <si>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</si>
  <si>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</si>
  <si>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</si>
  <si>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</si>
  <si>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</si>
  <si>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</si>
  <si>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</si>
  <si>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</si>
  <si>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</si>
  <si>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</si>
  <si>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</si>
  <si>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</si>
  <si>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</si>
  <si>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</si>
  <si>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</si>
  <si>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</si>
  <si>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</si>
  <si>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</si>
  <si>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</si>
  <si>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</si>
  <si>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</si>
  <si>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</si>
  <si>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</si>
  <si>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</si>
  <si>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</si>
  <si>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</si>
  <si>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</si>
  <si>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</si>
  <si>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</si>
  <si>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</si>
  <si>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</si>
  <si>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</si>
  <si>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</si>
  <si>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</si>
  <si>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</si>
  <si>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</si>
  <si>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</si>
  <si>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</si>
  <si>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</si>
  <si>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</si>
  <si>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</si>
  <si>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</si>
  <si>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</si>
  <si>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</si>
  <si>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</si>
  <si>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</si>
  <si>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</si>
  <si>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</si>
  <si>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</si>
  <si>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</si>
  <si>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</si>
  <si>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</si>
  <si>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</si>
  <si>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</si>
  <si>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</si>
  <si>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</si>
  <si>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</si>
  <si>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</si>
  <si>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</si>
  <si>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</si>
  <si>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</si>
  <si>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</si>
  <si>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</si>
  <si>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</si>
  <si>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</si>
  <si>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</si>
  <si>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</si>
  <si>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</si>
  <si>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Sales</t>
  </si>
  <si>
    <t>Heredia</t>
  </si>
  <si>
    <t>Raul Eduardo</t>
  </si>
  <si>
    <t>Antonio</t>
  </si>
  <si>
    <t>Cuevas</t>
  </si>
  <si>
    <t>Alavarado</t>
  </si>
  <si>
    <t xml:space="preserve">Julieta del Carmen </t>
  </si>
  <si>
    <t>Loeza</t>
  </si>
  <si>
    <t>López</t>
  </si>
  <si>
    <t>Marco Antonio</t>
  </si>
  <si>
    <t>León</t>
  </si>
  <si>
    <t>Sánchez</t>
  </si>
  <si>
    <t>José Manuel</t>
  </si>
  <si>
    <t>Bencomo</t>
  </si>
  <si>
    <t>Briceño</t>
  </si>
  <si>
    <t>Pascual</t>
  </si>
  <si>
    <t>Chiquini</t>
  </si>
  <si>
    <t>Luis Fernando</t>
  </si>
  <si>
    <t>Sosa</t>
  </si>
  <si>
    <t>Sonia Halinka</t>
  </si>
  <si>
    <t>Duran</t>
  </si>
  <si>
    <t>Risueño</t>
  </si>
  <si>
    <t>Yuliana Berenice</t>
  </si>
  <si>
    <t xml:space="preserve">Chi </t>
  </si>
  <si>
    <t>Ramos</t>
  </si>
  <si>
    <t>Ernesto</t>
  </si>
  <si>
    <t>Castillo</t>
  </si>
  <si>
    <t>Aranda</t>
  </si>
  <si>
    <t>Martín</t>
  </si>
  <si>
    <t>Góngora</t>
  </si>
  <si>
    <t>Domínguez</t>
  </si>
  <si>
    <t>Miriam Fabiola</t>
  </si>
  <si>
    <t xml:space="preserve">Dominguez </t>
  </si>
  <si>
    <t>Moya</t>
  </si>
  <si>
    <t>Maritoña</t>
  </si>
  <si>
    <t>Quirarte</t>
  </si>
  <si>
    <t>Rodríguez</t>
  </si>
  <si>
    <t>Luis Alfonso</t>
  </si>
  <si>
    <t>Cardeñas</t>
  </si>
  <si>
    <t>Mota</t>
  </si>
  <si>
    <t>Henry Alexander</t>
  </si>
  <si>
    <t>Blanquet</t>
  </si>
  <si>
    <t>Miguel</t>
  </si>
  <si>
    <t>Ramírez</t>
  </si>
  <si>
    <t>Alvárez</t>
  </si>
  <si>
    <t>Celina</t>
  </si>
  <si>
    <t>Cienfuegos</t>
  </si>
  <si>
    <t>Martínez</t>
  </si>
  <si>
    <t>José Armando</t>
  </si>
  <si>
    <t>Herrera</t>
  </si>
  <si>
    <t>Miguel Angel</t>
  </si>
  <si>
    <t>José Francisco</t>
  </si>
  <si>
    <t>Cahuich</t>
  </si>
  <si>
    <t>Nahuat</t>
  </si>
  <si>
    <t>Teresa del Carmen</t>
  </si>
  <si>
    <t>Canché</t>
  </si>
  <si>
    <t>Chi</t>
  </si>
  <si>
    <t>Silvia Azalea</t>
  </si>
  <si>
    <t>Sarmiento</t>
  </si>
  <si>
    <t>Carrillo</t>
  </si>
  <si>
    <t>Aguilar</t>
  </si>
  <si>
    <t>Acate</t>
  </si>
  <si>
    <t>Landy Sayde</t>
  </si>
  <si>
    <t>Pardiñas</t>
  </si>
  <si>
    <t>Sayde</t>
  </si>
  <si>
    <t>Ricardo Josué</t>
  </si>
  <si>
    <t>Tun</t>
  </si>
  <si>
    <t>Hernandez</t>
  </si>
  <si>
    <t>Susana Maribel</t>
  </si>
  <si>
    <t>Marentes</t>
  </si>
  <si>
    <t>Ediltha María</t>
  </si>
  <si>
    <t>Cervera</t>
  </si>
  <si>
    <t>Addy Caridad</t>
  </si>
  <si>
    <t>Suárez</t>
  </si>
  <si>
    <t>Claudia Lilian</t>
  </si>
  <si>
    <t>Ávila</t>
  </si>
  <si>
    <t>Cañetas</t>
  </si>
  <si>
    <t>Brenda Lizette</t>
  </si>
  <si>
    <t>González</t>
  </si>
  <si>
    <t>Carolina de la Cruz</t>
  </si>
  <si>
    <t xml:space="preserve">Pacheco </t>
  </si>
  <si>
    <t>Ic</t>
  </si>
  <si>
    <t>Vianey Lluridia</t>
  </si>
  <si>
    <t>Canul</t>
  </si>
  <si>
    <t>Trujeque</t>
  </si>
  <si>
    <t>Ivana Sarai</t>
  </si>
  <si>
    <t>Jiménez</t>
  </si>
  <si>
    <t>Beltrán</t>
  </si>
  <si>
    <t>Roger Alberto</t>
  </si>
  <si>
    <t>Yan</t>
  </si>
  <si>
    <t>Enrique Bernardino</t>
  </si>
  <si>
    <t>Perera</t>
  </si>
  <si>
    <t>Carlos Martín</t>
  </si>
  <si>
    <t>Carvajal</t>
  </si>
  <si>
    <t>Medina</t>
  </si>
  <si>
    <t>Jesús Roman</t>
  </si>
  <si>
    <t>Tolosa</t>
  </si>
  <si>
    <t>Ramón Jesús</t>
  </si>
  <si>
    <t>Pech</t>
  </si>
  <si>
    <t>Gabriela de los Ángeles</t>
  </si>
  <si>
    <t>Tut</t>
  </si>
  <si>
    <t>Moreno</t>
  </si>
  <si>
    <t>Rigoberto Rogelio</t>
  </si>
  <si>
    <t>Cruz</t>
  </si>
  <si>
    <t>Pérez</t>
  </si>
  <si>
    <t>Hugo Iván</t>
  </si>
  <si>
    <t>Correa</t>
  </si>
  <si>
    <t>Acosta</t>
  </si>
  <si>
    <t xml:space="preserve">Iliana Isabel </t>
  </si>
  <si>
    <t>Arroyo</t>
  </si>
  <si>
    <t>Garcés</t>
  </si>
  <si>
    <t>Johnatan</t>
  </si>
  <si>
    <t>Escalante</t>
  </si>
  <si>
    <t>Aurea María</t>
  </si>
  <si>
    <t>Hernández</t>
  </si>
  <si>
    <t>Abel</t>
  </si>
  <si>
    <t>Chuc</t>
  </si>
  <si>
    <t>Yerbes</t>
  </si>
  <si>
    <t>Rigo Omar</t>
  </si>
  <si>
    <t>Vega</t>
  </si>
  <si>
    <t>Burgos</t>
  </si>
  <si>
    <t>Gustavo</t>
  </si>
  <si>
    <t>Aquino</t>
  </si>
  <si>
    <t>Iván</t>
  </si>
  <si>
    <t>Luis Ariel</t>
  </si>
  <si>
    <t>Francisco Elias</t>
  </si>
  <si>
    <t>Novelo</t>
  </si>
  <si>
    <t>Vázquez</t>
  </si>
  <si>
    <t>Bernardo Oliverio</t>
  </si>
  <si>
    <t>Canto</t>
  </si>
  <si>
    <t xml:space="preserve">José Luis </t>
  </si>
  <si>
    <t>Espinosa</t>
  </si>
  <si>
    <t>Uc</t>
  </si>
  <si>
    <t>Juan Manuel</t>
  </si>
  <si>
    <t>Francisco Esteban</t>
  </si>
  <si>
    <t>Díaz</t>
  </si>
  <si>
    <t xml:space="preserve">Jorge Martín </t>
  </si>
  <si>
    <t>Aké</t>
  </si>
  <si>
    <t>Jorge Enrique</t>
  </si>
  <si>
    <t>Noh</t>
  </si>
  <si>
    <t>Wilberth Gregorio</t>
  </si>
  <si>
    <t>Sierra</t>
  </si>
  <si>
    <t>Flores</t>
  </si>
  <si>
    <t>Leydi Guadalupe</t>
  </si>
  <si>
    <t>Celis</t>
  </si>
  <si>
    <t>Romero</t>
  </si>
  <si>
    <t>Susana Alejandra</t>
  </si>
  <si>
    <t>Tello</t>
  </si>
  <si>
    <t>Casanova</t>
  </si>
  <si>
    <t>Henrry David</t>
  </si>
  <si>
    <t>Mis</t>
  </si>
  <si>
    <t xml:space="preserve">Domingo Alexis Daniel </t>
  </si>
  <si>
    <t>orozco</t>
  </si>
  <si>
    <t>Jordy de los Angeles</t>
  </si>
  <si>
    <t>Mora</t>
  </si>
  <si>
    <t>Olivares</t>
  </si>
  <si>
    <t>Holanda Lucely</t>
  </si>
  <si>
    <t>Ayil</t>
  </si>
  <si>
    <t>Dzib</t>
  </si>
  <si>
    <t>Lizbeth del Carmen</t>
  </si>
  <si>
    <t xml:space="preserve">Rubio </t>
  </si>
  <si>
    <t>Contreras</t>
  </si>
  <si>
    <t>José Luis</t>
  </si>
  <si>
    <t>Chip</t>
  </si>
  <si>
    <t>Cabrera</t>
  </si>
  <si>
    <t>Royer del Carmen</t>
  </si>
  <si>
    <t>Cua</t>
  </si>
  <si>
    <t>Cu</t>
  </si>
  <si>
    <t xml:space="preserve">Amalia </t>
  </si>
  <si>
    <t>Torres</t>
  </si>
  <si>
    <t>Ku</t>
  </si>
  <si>
    <t>Mariela Concepción</t>
  </si>
  <si>
    <t>Edgar Eulises</t>
  </si>
  <si>
    <t>Damian</t>
  </si>
  <si>
    <t xml:space="preserve">Randy Rafael </t>
  </si>
  <si>
    <t>Mena</t>
  </si>
  <si>
    <t>Chan</t>
  </si>
  <si>
    <t>Francisco Javier</t>
  </si>
  <si>
    <t xml:space="preserve">Alamilla </t>
  </si>
  <si>
    <t xml:space="preserve">Medina </t>
  </si>
  <si>
    <t>Director General</t>
  </si>
  <si>
    <t>Directora Administrativa</t>
  </si>
  <si>
    <t>Subdirector de Videoteca</t>
  </si>
  <si>
    <t>Subdirector de Recursos Humanos</t>
  </si>
  <si>
    <t>Subdirector de Recursos Materiales</t>
  </si>
  <si>
    <t>Directora "B"</t>
  </si>
  <si>
    <t>Subdirector  " A "</t>
  </si>
  <si>
    <t>Subdirector  " C "</t>
  </si>
  <si>
    <t>Editor</t>
  </si>
  <si>
    <t>Productora</t>
  </si>
  <si>
    <t>Analista</t>
  </si>
  <si>
    <t>Reportera</t>
  </si>
  <si>
    <t>Productor</t>
  </si>
  <si>
    <t>Switcher</t>
  </si>
  <si>
    <t>Secretaria</t>
  </si>
  <si>
    <t>Operadora de Video</t>
  </si>
  <si>
    <t>Videotecario</t>
  </si>
  <si>
    <t>Operador de Audio</t>
  </si>
  <si>
    <t>Reportero</t>
  </si>
  <si>
    <t>Recepcionista</t>
  </si>
  <si>
    <t>Auxiliar Adminstrativo</t>
  </si>
  <si>
    <t>Subdirectora  " B "</t>
  </si>
  <si>
    <t>Director  "B"</t>
  </si>
  <si>
    <t>Subdirectora  " A "</t>
  </si>
  <si>
    <t>Subdirectora de Transparencia</t>
  </si>
  <si>
    <t>Jefe (a) de Departamento  " B "</t>
  </si>
  <si>
    <t>Jefe (a) de Departamento  " C "</t>
  </si>
  <si>
    <t>Editor ( a )</t>
  </si>
  <si>
    <t>Productor (a)</t>
  </si>
  <si>
    <t>Reportera (o)</t>
  </si>
  <si>
    <t>Editor (a)</t>
  </si>
  <si>
    <t>Secretaria (o)</t>
  </si>
  <si>
    <t>Operadora (o) de Video</t>
  </si>
  <si>
    <t>Videotecario (a)</t>
  </si>
  <si>
    <t>Reportero (a)</t>
  </si>
  <si>
    <t>Operador (a) de Audio</t>
  </si>
  <si>
    <t>Afanador (a)</t>
  </si>
  <si>
    <t>afanador</t>
  </si>
  <si>
    <t>afanadora</t>
  </si>
  <si>
    <t>Auxiliar Administrativo</t>
  </si>
  <si>
    <t>Jefe de Deprto. De Sistema de Redes</t>
  </si>
  <si>
    <t>Jefe de Deprto. De Correctora de Estilos</t>
  </si>
  <si>
    <t>Jefe de Deprto. De Relaciones Públicas</t>
  </si>
  <si>
    <t>Jefe de Deprto. De Producción</t>
  </si>
  <si>
    <t>Jefe de Deprto. De Redacción</t>
  </si>
  <si>
    <t>Jefe de Deprto. De Preproducción</t>
  </si>
  <si>
    <t>Jefe de Depto. De Transmisión y Enlaces</t>
  </si>
  <si>
    <t>Subdirector de Postproducción</t>
  </si>
  <si>
    <t>Jefe de Depto. De Archivo de Concentración</t>
  </si>
  <si>
    <t>Jefe de Depto. De Mantenimiento</t>
  </si>
  <si>
    <t>Sudirectora de Información</t>
  </si>
  <si>
    <t>Subdirector de Información</t>
  </si>
  <si>
    <t>Subdirector de Producción</t>
  </si>
  <si>
    <t>Subdirector de Archivo de Concentración</t>
  </si>
  <si>
    <t>Director de Vinculación Interinstitucional</t>
  </si>
  <si>
    <t>Camarógrafo</t>
  </si>
  <si>
    <t>Camarógrafo (a) "A"</t>
  </si>
  <si>
    <t>Ayudante Técnico</t>
  </si>
  <si>
    <t>Camarógrafo (a) "B"</t>
  </si>
  <si>
    <t>Auxiliar de Transmisión</t>
  </si>
  <si>
    <t>Subdirector Técnico</t>
  </si>
  <si>
    <t>Dirección General</t>
  </si>
  <si>
    <t>Dirección Administrtiva</t>
  </si>
  <si>
    <t>Sudirección de Producción</t>
  </si>
  <si>
    <t>Subdirector de General</t>
  </si>
  <si>
    <t>Direccion General</t>
  </si>
  <si>
    <t>Subdirección de Información</t>
  </si>
  <si>
    <t>Subdirección de Videoteca</t>
  </si>
  <si>
    <t>Subdirección Técnico</t>
  </si>
  <si>
    <t>Subdirección de Producción</t>
  </si>
  <si>
    <t>PESOS</t>
  </si>
  <si>
    <t>GASTOS CULTURALES Y PRODUCTIVIDAD</t>
  </si>
  <si>
    <t>NINGUNA</t>
  </si>
  <si>
    <t>VALE DE DESPENSA</t>
  </si>
  <si>
    <t>MENSUAL</t>
  </si>
  <si>
    <t>N/A</t>
  </si>
  <si>
    <t>SUELDO</t>
  </si>
  <si>
    <t>QUINCENAL</t>
  </si>
  <si>
    <t>PRIMA VACACIONAL</t>
  </si>
  <si>
    <t>CADA 6 MESES</t>
  </si>
  <si>
    <t>APOYO PARA PASAJES</t>
  </si>
  <si>
    <t>NINGUNO</t>
  </si>
  <si>
    <t>MN</t>
  </si>
  <si>
    <t>AGUINALDO</t>
  </si>
  <si>
    <t>ANUAL</t>
  </si>
  <si>
    <t>BONO DE UTILES ESCOLARES</t>
  </si>
  <si>
    <t>BONO DIA DEL PADRE</t>
  </si>
  <si>
    <t>BONO DE PERSEVERANCIA</t>
  </si>
  <si>
    <t>Jael Antonio</t>
  </si>
  <si>
    <t>Gonzalez</t>
  </si>
  <si>
    <t>Avila</t>
  </si>
  <si>
    <t xml:space="preserve">Departamento de Recursos Humanos de la Coordinacion Administrativa </t>
  </si>
  <si>
    <t>Inicio en el cargo el 22/09/2021</t>
  </si>
  <si>
    <t>Inicio en el cargo el 18/11/2021</t>
  </si>
  <si>
    <t>Inicio en el cargo el 16/04/2023</t>
  </si>
  <si>
    <t>Inicio en el cargo el 01/09/2020</t>
  </si>
  <si>
    <t>Ocupa el puesto de Switcher a partir del 07/08/2018</t>
  </si>
  <si>
    <t>Fecha de alta 16/08/2020</t>
  </si>
  <si>
    <t>Fecha de alta 08/08/2018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</si>
</sst>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14" fontId="0" fillId="0" borderId="0" xfId="0" applyNumberFormat="1"/>
    <xf numFmtId="43" fontId="0" fillId="0" borderId="0" xfId="1" applyFont="1"/>
    <xf numFmtId="43" fontId="4" fillId="0" borderId="0" xfId="1" applyFont="1" applyAlignment="1">
      <alignment horizontal="left"/>
    </xf>
    <xf numFmtId="43" fontId="0" fillId="0" borderId="0" xfId="1" applyFont="1" applyFill="1" applyBorder="1"/>
    <xf numFmtId="4" fontId="5" fillId="0" borderId="0" xfId="0" applyNumberFormat="1" applyFont="1"/>
    <xf numFmtId="2" fontId="5" fillId="0" borderId="0" xfId="1" applyNumberFormat="1" applyFont="1" applyBorder="1" applyAlignment="1"/>
    <xf numFmtId="2" fontId="0" fillId="0" borderId="0" xfId="0" applyNumberFormat="1"/>
    <xf numFmtId="43" fontId="6" fillId="0" borderId="0" xfId="1" applyFont="1" applyAlignment="1">
      <alignment horizontal="left"/>
    </xf>
    <xf numFmtId="43" fontId="7" fillId="0" borderId="0" xfId="1" applyFont="1"/>
    <xf numFmtId="2" fontId="0" fillId="0" borderId="0" xfId="1" applyNumberFormat="1" applyFont="1"/>
    <xf numFmtId="0" fontId="8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3" fontId="5" fillId="0" borderId="0" xfId="1" applyFont="1" applyFill="1" applyBorder="1"/>
    <xf numFmtId="4" fontId="10" fillId="0" borderId="0" xfId="0" applyNumberFormat="1" applyFont="1"/>
    <xf numFmtId="0" fontId="0" fillId="0" borderId="0" xfId="0"/>
    <xf numFmtId="4" fontId="9" fillId="0" borderId="1" xfId="0" applyNumberFormat="1" applyFont="1" applyBorder="1"/>
    <xf numFmtId="0" fontId="0" fillId="0" borderId="0" xfId="0" applyFont="1"/>
    <xf numFmtId="43" fontId="5" fillId="0" borderId="0" xfId="1" applyFont="1" applyBorder="1" applyAlignment="1"/>
    <xf numFmtId="2" fontId="5" fillId="0" borderId="0" xfId="1" applyNumberFormat="1" applyFont="1" applyFill="1" applyBorder="1" applyAlignment="1"/>
    <xf numFmtId="14" fontId="0" fillId="0" borderId="0" xfId="0" applyNumberFormat="1" applyAlignment="1">
      <alignment horizontal="left" vertical="top"/>
    </xf>
    <xf numFmtId="0" fontId="0" fillId="4" borderId="0" xfId="0" applyFill="1"/>
    <xf numFmtId="0" fontId="7" fillId="4" borderId="0" xfId="0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0"/>
  <sheetViews>
    <sheetView tabSelected="1" topLeftCell="A60" workbookViewId="0">
      <selection activeCell="AE8" sqref="AE8:AE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0.140625" customWidth="1"/>
    <col min="10" max="10" width="9.7109375" customWidth="1"/>
    <col min="11" max="11" width="10.140625" customWidth="1"/>
    <col min="12" max="12" width="24.42578125" customWidth="1"/>
    <col min="13" max="13" width="50" customWidth="1"/>
    <col min="14" max="14" width="32.140625" customWidth="1"/>
    <col min="15" max="15" width="49.28515625" customWidth="1"/>
    <col min="16" max="16" width="22.42578125" customWidth="1"/>
    <col min="17" max="17" width="45.140625" customWidth="1"/>
    <col min="18" max="18" width="42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30.7109375" customWidth="1"/>
  </cols>
  <sheetData>
    <row r="1" spans="1:32" hidden="1" x14ac:dyDescent="0.25">
      <c r="A1" t="s">
        <v>0</v>
      </c>
    </row>
    <row r="2" spans="1:3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2" ht="48.7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14" t="s">
        <v>60</v>
      </c>
      <c r="N7" s="2" t="s">
        <v>61</v>
      </c>
      <c r="O7" s="14" t="s">
        <v>62</v>
      </c>
      <c r="P7" s="2" t="s">
        <v>63</v>
      </c>
      <c r="Q7" s="14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4">
        <v>45658</v>
      </c>
      <c r="C8" s="4">
        <v>45747</v>
      </c>
      <c r="D8" t="s">
        <v>81</v>
      </c>
      <c r="E8">
        <v>2.1</v>
      </c>
      <c r="F8" t="s">
        <v>392</v>
      </c>
      <c r="G8" t="s">
        <v>392</v>
      </c>
      <c r="H8" t="s">
        <v>453</v>
      </c>
      <c r="I8" s="3" t="s">
        <v>214</v>
      </c>
      <c r="J8" s="3" t="s">
        <v>212</v>
      </c>
      <c r="K8" s="3" t="s">
        <v>213</v>
      </c>
      <c r="L8" s="3" t="s">
        <v>91</v>
      </c>
      <c r="M8" s="6">
        <f>64025.88+2751.88</f>
        <v>66777.759999999995</v>
      </c>
      <c r="N8" s="3" t="s">
        <v>462</v>
      </c>
      <c r="O8" s="5">
        <v>41938.879999999997</v>
      </c>
      <c r="P8" t="s">
        <v>462</v>
      </c>
      <c r="Q8">
        <f>Tabla_352976!A13</f>
        <v>0</v>
      </c>
      <c r="R8">
        <v>1</v>
      </c>
      <c r="S8">
        <f>Tabla_352977!A4</f>
        <v>1</v>
      </c>
      <c r="T8">
        <f>Tabla_352946!A4</f>
        <v>0</v>
      </c>
      <c r="U8">
        <v>1</v>
      </c>
      <c r="V8">
        <f>Tabla_352953!A24</f>
        <v>0</v>
      </c>
      <c r="W8">
        <f>Tabla_352963!A4</f>
        <v>0</v>
      </c>
      <c r="X8">
        <f>Tabla_352954!A4</f>
        <v>0</v>
      </c>
      <c r="Y8">
        <f>Tabla_352955!A5</f>
        <v>2</v>
      </c>
      <c r="Z8">
        <f>Tabla_352974!A8</f>
        <v>0</v>
      </c>
      <c r="AA8">
        <f>Tabla_352978!A11</f>
        <v>0</v>
      </c>
      <c r="AB8">
        <f>Tabla_352975!A4</f>
        <v>0</v>
      </c>
      <c r="AC8">
        <f>Tabla_352979!A4</f>
        <v>0</v>
      </c>
      <c r="AD8" s="3" t="s">
        <v>483</v>
      </c>
      <c r="AE8" s="23">
        <v>45764</v>
      </c>
      <c r="AF8" s="18" t="s">
        <v>484</v>
      </c>
    </row>
    <row r="9" spans="1:32" x14ac:dyDescent="0.25">
      <c r="A9" s="27">
        <v>2025</v>
      </c>
      <c r="B9" s="4">
        <v>45658</v>
      </c>
      <c r="C9" s="4">
        <v>45747</v>
      </c>
      <c r="D9" s="26" t="s">
        <v>81</v>
      </c>
      <c r="E9">
        <v>4.0999999999999996</v>
      </c>
      <c r="F9" t="s">
        <v>397</v>
      </c>
      <c r="G9" t="s">
        <v>393</v>
      </c>
      <c r="H9" t="s">
        <v>454</v>
      </c>
      <c r="I9" s="3" t="s">
        <v>218</v>
      </c>
      <c r="J9" s="3" t="s">
        <v>219</v>
      </c>
      <c r="K9" s="3" t="s">
        <v>220</v>
      </c>
      <c r="L9" s="3" t="s">
        <v>92</v>
      </c>
      <c r="M9" s="6">
        <f>29521.88+2250.6</f>
        <v>31772.48</v>
      </c>
      <c r="N9" s="3" t="s">
        <v>462</v>
      </c>
      <c r="O9" s="5">
        <v>25027</v>
      </c>
      <c r="P9" t="s">
        <v>462</v>
      </c>
      <c r="Q9">
        <f>Tabla_352976!A13</f>
        <v>0</v>
      </c>
      <c r="R9" s="26">
        <v>1</v>
      </c>
      <c r="S9">
        <f>Tabla_352977!A5</f>
        <v>2</v>
      </c>
      <c r="T9">
        <f>Tabla_352946!A4</f>
        <v>0</v>
      </c>
      <c r="U9" s="26">
        <v>1</v>
      </c>
      <c r="V9">
        <f>Tabla_352953!A24</f>
        <v>0</v>
      </c>
      <c r="W9">
        <f>Tabla_352963!A4</f>
        <v>0</v>
      </c>
      <c r="X9" s="18">
        <f>Tabla_352954!A4</f>
        <v>0</v>
      </c>
      <c r="Y9" s="18">
        <f>Tabla_352955!A6</f>
        <v>0</v>
      </c>
      <c r="Z9" s="18">
        <f>Tabla_352974!A8</f>
        <v>0</v>
      </c>
      <c r="AA9" s="18">
        <f>Tabla_352978!A11</f>
        <v>0</v>
      </c>
      <c r="AB9" s="18">
        <f>Tabla_352975!A4</f>
        <v>0</v>
      </c>
      <c r="AC9" s="18">
        <f>Tabla_352979!A4</f>
        <v>0</v>
      </c>
      <c r="AD9" s="3" t="s">
        <v>483</v>
      </c>
      <c r="AE9" s="23">
        <v>45764</v>
      </c>
    </row>
    <row r="10" spans="1:32" x14ac:dyDescent="0.25">
      <c r="A10" s="27">
        <v>2025</v>
      </c>
      <c r="B10" s="4">
        <v>45658</v>
      </c>
      <c r="C10" s="4">
        <v>45747</v>
      </c>
      <c r="D10" s="26" t="s">
        <v>81</v>
      </c>
      <c r="E10">
        <v>4.0999999999999996</v>
      </c>
      <c r="F10" t="s">
        <v>414</v>
      </c>
      <c r="G10" t="s">
        <v>446</v>
      </c>
      <c r="H10" t="s">
        <v>453</v>
      </c>
      <c r="I10" s="3" t="s">
        <v>215</v>
      </c>
      <c r="J10" s="3" t="s">
        <v>216</v>
      </c>
      <c r="K10" s="3" t="s">
        <v>217</v>
      </c>
      <c r="L10" s="3" t="s">
        <v>91</v>
      </c>
      <c r="M10" s="6">
        <f>29521.88+2250.6</f>
        <v>31772.48</v>
      </c>
      <c r="N10" s="3" t="s">
        <v>462</v>
      </c>
      <c r="O10" s="5">
        <v>22148.62</v>
      </c>
      <c r="P10" t="s">
        <v>462</v>
      </c>
      <c r="Q10">
        <f>Tabla_352976!A13</f>
        <v>0</v>
      </c>
      <c r="R10" s="26">
        <v>1</v>
      </c>
      <c r="S10">
        <f>Tabla_352977!A6</f>
        <v>3</v>
      </c>
      <c r="T10">
        <f>Tabla_352946!A4</f>
        <v>0</v>
      </c>
      <c r="U10" s="26">
        <v>1</v>
      </c>
      <c r="V10">
        <f>Tabla_352953!A24</f>
        <v>0</v>
      </c>
      <c r="W10">
        <f>Tabla_352963!A4</f>
        <v>0</v>
      </c>
      <c r="X10" s="18">
        <f>Tabla_352954!A4</f>
        <v>0</v>
      </c>
      <c r="Y10">
        <f>Tabla_352955!A5</f>
        <v>2</v>
      </c>
      <c r="Z10" s="18">
        <f>Tabla_352974!A8</f>
        <v>0</v>
      </c>
      <c r="AA10" s="18">
        <f>Tabla_352978!A11</f>
        <v>0</v>
      </c>
      <c r="AB10" s="18">
        <f>Tabla_352975!A4</f>
        <v>0</v>
      </c>
      <c r="AC10" s="18">
        <f>Tabla_352979!A4</f>
        <v>0</v>
      </c>
      <c r="AD10" s="3" t="s">
        <v>483</v>
      </c>
      <c r="AE10" s="23">
        <v>45764</v>
      </c>
    </row>
    <row r="11" spans="1:32" x14ac:dyDescent="0.25">
      <c r="A11" s="27">
        <v>2025</v>
      </c>
      <c r="B11" s="4">
        <v>45658</v>
      </c>
      <c r="C11" s="4">
        <v>45747</v>
      </c>
      <c r="D11" s="26" t="s">
        <v>81</v>
      </c>
      <c r="E11">
        <v>5.2</v>
      </c>
      <c r="F11" t="s">
        <v>398</v>
      </c>
      <c r="G11" t="s">
        <v>445</v>
      </c>
      <c r="H11" t="s">
        <v>453</v>
      </c>
      <c r="I11" s="3" t="s">
        <v>221</v>
      </c>
      <c r="J11" s="3" t="s">
        <v>222</v>
      </c>
      <c r="K11" s="3" t="s">
        <v>223</v>
      </c>
      <c r="L11" s="3" t="s">
        <v>91</v>
      </c>
      <c r="M11" s="6">
        <f>24499.08+2250</f>
        <v>26749.08</v>
      </c>
      <c r="N11" s="3" t="s">
        <v>462</v>
      </c>
      <c r="O11" s="7">
        <v>21500.5</v>
      </c>
      <c r="P11" t="s">
        <v>462</v>
      </c>
      <c r="Q11">
        <f>Tabla_352976!A13</f>
        <v>0</v>
      </c>
      <c r="R11" s="26">
        <v>1</v>
      </c>
      <c r="S11">
        <f>Tabla_352977!A27</f>
        <v>0</v>
      </c>
      <c r="T11">
        <f>Tabla_352946!A4</f>
        <v>0</v>
      </c>
      <c r="U11" s="26">
        <v>1</v>
      </c>
      <c r="V11">
        <f>Tabla_352953!A24</f>
        <v>0</v>
      </c>
      <c r="W11">
        <f>Tabla_352963!A4</f>
        <v>0</v>
      </c>
      <c r="X11" s="18">
        <f>Tabla_352954!A4</f>
        <v>0</v>
      </c>
      <c r="Y11">
        <f>Tabla_352955!A6</f>
        <v>0</v>
      </c>
      <c r="Z11" s="18">
        <f>Tabla_352974!A8</f>
        <v>0</v>
      </c>
      <c r="AA11" s="18">
        <f>Tabla_352978!A11</f>
        <v>0</v>
      </c>
      <c r="AB11" s="18">
        <f>Tabla_352975!A4</f>
        <v>0</v>
      </c>
      <c r="AC11" s="18">
        <f>Tabla_352979!A4</f>
        <v>0</v>
      </c>
      <c r="AD11" s="3" t="s">
        <v>483</v>
      </c>
      <c r="AE11" s="23">
        <v>45764</v>
      </c>
    </row>
    <row r="12" spans="1:32" x14ac:dyDescent="0.25">
      <c r="A12" s="27">
        <v>2025</v>
      </c>
      <c r="B12" s="4">
        <v>45658</v>
      </c>
      <c r="C12" s="4">
        <v>45747</v>
      </c>
      <c r="D12" s="26" t="s">
        <v>81</v>
      </c>
      <c r="E12">
        <v>5.2</v>
      </c>
      <c r="F12" t="s">
        <v>398</v>
      </c>
      <c r="G12" t="s">
        <v>456</v>
      </c>
      <c r="H12" t="s">
        <v>457</v>
      </c>
      <c r="I12" s="3" t="s">
        <v>221</v>
      </c>
      <c r="J12" s="3" t="s">
        <v>227</v>
      </c>
      <c r="K12" s="3" t="s">
        <v>228</v>
      </c>
      <c r="L12" s="3" t="s">
        <v>91</v>
      </c>
      <c r="M12" s="6">
        <f t="shared" ref="M12:M19" si="0">24499.08+2250</f>
        <v>26749.08</v>
      </c>
      <c r="N12" s="3" t="s">
        <v>462</v>
      </c>
      <c r="O12" s="7">
        <v>21500.5</v>
      </c>
      <c r="P12" t="s">
        <v>462</v>
      </c>
      <c r="Q12">
        <f>Tabla_352976!A13</f>
        <v>0</v>
      </c>
      <c r="R12" s="26">
        <v>1</v>
      </c>
      <c r="S12">
        <f>Tabla_352977!A7</f>
        <v>4</v>
      </c>
      <c r="T12">
        <f>Tabla_352946!A4</f>
        <v>0</v>
      </c>
      <c r="U12" s="26">
        <v>1</v>
      </c>
      <c r="V12">
        <f>Tabla_352953!A24</f>
        <v>0</v>
      </c>
      <c r="W12">
        <f>Tabla_352963!A4</f>
        <v>0</v>
      </c>
      <c r="X12" s="18">
        <f>Tabla_352954!A4</f>
        <v>0</v>
      </c>
      <c r="Y12">
        <f>Tabla_352955!A5</f>
        <v>2</v>
      </c>
      <c r="Z12" s="18">
        <f>Tabla_352974!A8</f>
        <v>0</v>
      </c>
      <c r="AA12" s="18">
        <f>Tabla_352978!A11</f>
        <v>0</v>
      </c>
      <c r="AB12" s="18">
        <f>Tabla_352975!A4</f>
        <v>0</v>
      </c>
      <c r="AC12" s="18">
        <f>Tabla_352979!A4</f>
        <v>0</v>
      </c>
      <c r="AD12" s="3" t="s">
        <v>483</v>
      </c>
      <c r="AE12" s="23">
        <v>45764</v>
      </c>
    </row>
    <row r="13" spans="1:32" x14ac:dyDescent="0.25">
      <c r="A13" s="27">
        <v>2025</v>
      </c>
      <c r="B13" s="4">
        <v>45658</v>
      </c>
      <c r="C13" s="4">
        <v>45747</v>
      </c>
      <c r="D13" s="26" t="s">
        <v>81</v>
      </c>
      <c r="E13">
        <v>5.2</v>
      </c>
      <c r="F13" t="s">
        <v>398</v>
      </c>
      <c r="G13" t="s">
        <v>452</v>
      </c>
      <c r="H13" t="s">
        <v>460</v>
      </c>
      <c r="I13" s="3" t="s">
        <v>229</v>
      </c>
      <c r="J13" s="3" t="s">
        <v>230</v>
      </c>
      <c r="K13" s="3" t="s">
        <v>230</v>
      </c>
      <c r="L13" s="3" t="s">
        <v>91</v>
      </c>
      <c r="M13" s="6">
        <f t="shared" si="0"/>
        <v>26749.08</v>
      </c>
      <c r="N13" s="3" t="s">
        <v>462</v>
      </c>
      <c r="O13" s="7">
        <v>21500.5</v>
      </c>
      <c r="P13" t="s">
        <v>462</v>
      </c>
      <c r="Q13">
        <f>Tabla_352976!A13</f>
        <v>0</v>
      </c>
      <c r="R13" s="26">
        <v>1</v>
      </c>
      <c r="S13">
        <f>Tabla_352977!A7</f>
        <v>4</v>
      </c>
      <c r="T13">
        <f>Tabla_352946!A4</f>
        <v>0</v>
      </c>
      <c r="U13" s="26">
        <v>1</v>
      </c>
      <c r="V13">
        <f>Tabla_352953!A24</f>
        <v>0</v>
      </c>
      <c r="W13">
        <f>Tabla_352963!A4</f>
        <v>0</v>
      </c>
      <c r="X13" s="18">
        <f>Tabla_352954!A4</f>
        <v>0</v>
      </c>
      <c r="Y13">
        <f>Tabla_352955!A5</f>
        <v>2</v>
      </c>
      <c r="Z13" s="18">
        <f>Tabla_352974!A8</f>
        <v>0</v>
      </c>
      <c r="AA13" s="18">
        <f>Tabla_352978!A11</f>
        <v>0</v>
      </c>
      <c r="AB13" s="18">
        <f>Tabla_352975!A4</f>
        <v>0</v>
      </c>
      <c r="AC13" s="18">
        <f>Tabla_352979!A4</f>
        <v>0</v>
      </c>
      <c r="AD13" s="3" t="s">
        <v>483</v>
      </c>
      <c r="AE13" s="23">
        <v>45764</v>
      </c>
    </row>
    <row r="14" spans="1:32" x14ac:dyDescent="0.25">
      <c r="A14" s="27">
        <v>2025</v>
      </c>
      <c r="B14" s="4">
        <v>45658</v>
      </c>
      <c r="C14" s="4">
        <v>45747</v>
      </c>
      <c r="D14" s="26" t="s">
        <v>81</v>
      </c>
      <c r="E14">
        <v>5.2</v>
      </c>
      <c r="F14" t="s">
        <v>398</v>
      </c>
      <c r="G14" t="s">
        <v>395</v>
      </c>
      <c r="H14" t="s">
        <v>454</v>
      </c>
      <c r="I14" s="3" t="s">
        <v>237</v>
      </c>
      <c r="J14" s="3" t="s">
        <v>238</v>
      </c>
      <c r="K14" s="3" t="s">
        <v>239</v>
      </c>
      <c r="L14" s="3" t="s">
        <v>91</v>
      </c>
      <c r="M14" s="6">
        <f t="shared" si="0"/>
        <v>26749.08</v>
      </c>
      <c r="N14" s="3" t="s">
        <v>462</v>
      </c>
      <c r="O14" s="7">
        <v>21500.5</v>
      </c>
      <c r="P14" t="s">
        <v>462</v>
      </c>
      <c r="Q14">
        <f>Tabla_352976!A13</f>
        <v>0</v>
      </c>
      <c r="R14" s="26">
        <v>1</v>
      </c>
      <c r="S14">
        <f>Tabla_352977!A7</f>
        <v>4</v>
      </c>
      <c r="T14">
        <f>Tabla_352946!A4</f>
        <v>0</v>
      </c>
      <c r="U14" s="26">
        <v>1</v>
      </c>
      <c r="V14">
        <f>Tabla_352953!A4</f>
        <v>1</v>
      </c>
      <c r="W14">
        <f>Tabla_352963!A4</f>
        <v>0</v>
      </c>
      <c r="X14" s="18">
        <f>Tabla_352954!A4</f>
        <v>0</v>
      </c>
      <c r="Y14">
        <f>Tabla_352955!A5</f>
        <v>2</v>
      </c>
      <c r="Z14" s="18">
        <f>Tabla_352974!A8</f>
        <v>0</v>
      </c>
      <c r="AA14" s="18">
        <f>Tabla_352978!A11</f>
        <v>0</v>
      </c>
      <c r="AB14" s="18">
        <f>Tabla_352975!A40</f>
        <v>0</v>
      </c>
      <c r="AC14" s="18">
        <f>Tabla_352979!A4</f>
        <v>0</v>
      </c>
      <c r="AD14" s="3" t="s">
        <v>483</v>
      </c>
      <c r="AE14" s="23">
        <v>45764</v>
      </c>
    </row>
    <row r="15" spans="1:32" x14ac:dyDescent="0.25">
      <c r="A15" s="27">
        <v>2025</v>
      </c>
      <c r="B15" s="4">
        <v>45658</v>
      </c>
      <c r="C15" s="4">
        <v>45747</v>
      </c>
      <c r="D15" s="26" t="s">
        <v>81</v>
      </c>
      <c r="E15">
        <v>5.2</v>
      </c>
      <c r="F15" t="s">
        <v>398</v>
      </c>
      <c r="G15" t="s">
        <v>396</v>
      </c>
      <c r="H15" t="s">
        <v>454</v>
      </c>
      <c r="I15" s="3" t="s">
        <v>240</v>
      </c>
      <c r="J15" s="3" t="s">
        <v>241</v>
      </c>
      <c r="K15" s="3" t="s">
        <v>242</v>
      </c>
      <c r="L15" s="3" t="s">
        <v>91</v>
      </c>
      <c r="M15" s="6">
        <f t="shared" si="0"/>
        <v>26749.08</v>
      </c>
      <c r="N15" s="3" t="s">
        <v>462</v>
      </c>
      <c r="O15" s="7">
        <v>19111.84</v>
      </c>
      <c r="P15" t="s">
        <v>462</v>
      </c>
      <c r="Q15">
        <f>Tabla_352976!A13</f>
        <v>0</v>
      </c>
      <c r="R15" s="26">
        <v>1</v>
      </c>
      <c r="S15">
        <f>Tabla_352977!A7</f>
        <v>4</v>
      </c>
      <c r="T15">
        <f>Tabla_352946!A4</f>
        <v>0</v>
      </c>
      <c r="U15" s="26">
        <v>1</v>
      </c>
      <c r="V15">
        <f>Tabla_352953!A4</f>
        <v>1</v>
      </c>
      <c r="W15">
        <f>Tabla_352963!A4</f>
        <v>0</v>
      </c>
      <c r="X15" s="18">
        <f>Tabla_352954!A4</f>
        <v>0</v>
      </c>
      <c r="Y15">
        <f>Tabla_352955!A5</f>
        <v>2</v>
      </c>
      <c r="Z15" s="18">
        <f>Tabla_352974!A8</f>
        <v>0</v>
      </c>
      <c r="AA15" s="18">
        <f>Tabla_352978!A11</f>
        <v>0</v>
      </c>
      <c r="AB15" s="18">
        <f>Tabla_352975!A4</f>
        <v>0</v>
      </c>
      <c r="AC15" s="18">
        <f>Tabla_352979!A4</f>
        <v>0</v>
      </c>
      <c r="AD15" s="3" t="s">
        <v>483</v>
      </c>
      <c r="AE15" s="23">
        <v>45764</v>
      </c>
    </row>
    <row r="16" spans="1:32" x14ac:dyDescent="0.25">
      <c r="A16" s="27">
        <v>2025</v>
      </c>
      <c r="B16" s="4">
        <v>45658</v>
      </c>
      <c r="C16" s="4">
        <v>45747</v>
      </c>
      <c r="D16" s="26" t="s">
        <v>81</v>
      </c>
      <c r="E16">
        <v>5.2</v>
      </c>
      <c r="F16" t="s">
        <v>415</v>
      </c>
      <c r="G16" t="s">
        <v>416</v>
      </c>
      <c r="H16" t="s">
        <v>453</v>
      </c>
      <c r="I16" s="3" t="s">
        <v>243</v>
      </c>
      <c r="J16" s="3" t="s">
        <v>244</v>
      </c>
      <c r="K16" s="3" t="s">
        <v>245</v>
      </c>
      <c r="L16" s="3" t="s">
        <v>92</v>
      </c>
      <c r="M16" s="6">
        <f t="shared" si="0"/>
        <v>26749.08</v>
      </c>
      <c r="N16" s="3" t="s">
        <v>462</v>
      </c>
      <c r="O16" s="7">
        <v>21500.5</v>
      </c>
      <c r="P16" t="s">
        <v>462</v>
      </c>
      <c r="Q16">
        <f>Tabla_352976!A13</f>
        <v>0</v>
      </c>
      <c r="R16" s="26">
        <v>1</v>
      </c>
      <c r="S16">
        <f>Tabla_352977!A7</f>
        <v>4</v>
      </c>
      <c r="T16">
        <f>Tabla_352946!A4</f>
        <v>0</v>
      </c>
      <c r="U16" s="26">
        <v>1</v>
      </c>
      <c r="V16">
        <f>Tabla_352953!A24</f>
        <v>0</v>
      </c>
      <c r="W16">
        <f>Tabla_352963!A4</f>
        <v>0</v>
      </c>
      <c r="X16" s="18">
        <f>Tabla_352954!A4</f>
        <v>0</v>
      </c>
      <c r="Y16">
        <f>Tabla_352955!A6</f>
        <v>0</v>
      </c>
      <c r="Z16" s="18">
        <f>Tabla_352974!A8</f>
        <v>0</v>
      </c>
      <c r="AA16" s="18">
        <f>Tabla_352978!A11</f>
        <v>0</v>
      </c>
      <c r="AB16" s="18">
        <f>Tabla_352975!A4</f>
        <v>0</v>
      </c>
      <c r="AC16" s="18">
        <f>Tabla_352979!A4</f>
        <v>0</v>
      </c>
      <c r="AD16" s="3" t="s">
        <v>483</v>
      </c>
      <c r="AE16" s="23">
        <v>45764</v>
      </c>
      <c r="AF16" s="18" t="s">
        <v>485</v>
      </c>
    </row>
    <row r="17" spans="1:32" x14ac:dyDescent="0.25">
      <c r="A17" s="27">
        <v>2025</v>
      </c>
      <c r="B17" s="4">
        <v>45658</v>
      </c>
      <c r="C17" s="4">
        <v>45747</v>
      </c>
      <c r="D17" s="26" t="s">
        <v>81</v>
      </c>
      <c r="E17">
        <v>5.2</v>
      </c>
      <c r="F17" t="s">
        <v>398</v>
      </c>
      <c r="G17" t="s">
        <v>444</v>
      </c>
      <c r="H17" t="s">
        <v>455</v>
      </c>
      <c r="I17" s="3" t="s">
        <v>224</v>
      </c>
      <c r="J17" s="3" t="s">
        <v>225</v>
      </c>
      <c r="K17" s="3" t="s">
        <v>226</v>
      </c>
      <c r="L17" s="3" t="s">
        <v>91</v>
      </c>
      <c r="M17" s="6">
        <f t="shared" si="0"/>
        <v>26749.08</v>
      </c>
      <c r="N17" s="3" t="s">
        <v>462</v>
      </c>
      <c r="O17" s="7">
        <v>19111.84</v>
      </c>
      <c r="P17" t="s">
        <v>462</v>
      </c>
      <c r="Q17">
        <f>Tabla_352976!A13</f>
        <v>0</v>
      </c>
      <c r="R17" s="26">
        <v>1</v>
      </c>
      <c r="S17">
        <f>Tabla_352977!A8</f>
        <v>5</v>
      </c>
      <c r="T17">
        <f>Tabla_352946!A4</f>
        <v>0</v>
      </c>
      <c r="U17" s="26">
        <v>1</v>
      </c>
      <c r="V17" s="20">
        <f>Tabla_352953!A19</f>
        <v>16</v>
      </c>
      <c r="W17">
        <f>Tabla_352963!A4</f>
        <v>0</v>
      </c>
      <c r="X17" s="18">
        <f>Tabla_352954!A4</f>
        <v>0</v>
      </c>
      <c r="Y17">
        <f>Tabla_352955!A5</f>
        <v>2</v>
      </c>
      <c r="Z17" s="18">
        <f>Tabla_352974!A5</f>
        <v>2</v>
      </c>
      <c r="AA17" s="18">
        <f>Tabla_352978!A11</f>
        <v>0</v>
      </c>
      <c r="AB17" s="18">
        <f>Tabla_352975!A4</f>
        <v>0</v>
      </c>
      <c r="AC17" s="18">
        <f>Tabla_352979!A4</f>
        <v>0</v>
      </c>
      <c r="AD17" s="3" t="s">
        <v>483</v>
      </c>
      <c r="AE17" s="23">
        <v>45764</v>
      </c>
      <c r="AF17" s="18"/>
    </row>
    <row r="18" spans="1:32" x14ac:dyDescent="0.25">
      <c r="A18" s="27">
        <v>2025</v>
      </c>
      <c r="B18" s="4">
        <v>45658</v>
      </c>
      <c r="C18" s="4">
        <v>45747</v>
      </c>
      <c r="D18" s="26" t="s">
        <v>81</v>
      </c>
      <c r="E18">
        <v>5.2</v>
      </c>
      <c r="F18" t="s">
        <v>415</v>
      </c>
      <c r="G18" t="s">
        <v>394</v>
      </c>
      <c r="H18" t="s">
        <v>459</v>
      </c>
      <c r="I18" s="3" t="s">
        <v>231</v>
      </c>
      <c r="J18" s="3" t="s">
        <v>232</v>
      </c>
      <c r="K18" s="3" t="s">
        <v>233</v>
      </c>
      <c r="L18" s="3" t="s">
        <v>92</v>
      </c>
      <c r="M18" s="6">
        <f t="shared" si="0"/>
        <v>26749.08</v>
      </c>
      <c r="N18" s="3" t="s">
        <v>462</v>
      </c>
      <c r="O18" s="7">
        <v>19111.84</v>
      </c>
      <c r="P18" t="s">
        <v>462</v>
      </c>
      <c r="Q18">
        <f>Tabla_352976!A13</f>
        <v>0</v>
      </c>
      <c r="R18" s="26">
        <v>1</v>
      </c>
      <c r="S18">
        <f>Tabla_352977!A8</f>
        <v>5</v>
      </c>
      <c r="T18">
        <f>Tabla_352946!A4</f>
        <v>0</v>
      </c>
      <c r="U18" s="26">
        <v>1</v>
      </c>
      <c r="V18" s="20">
        <f>Tabla_352953!A24</f>
        <v>0</v>
      </c>
      <c r="W18">
        <f>Tabla_352963!A4</f>
        <v>0</v>
      </c>
      <c r="X18" s="18">
        <f>Tabla_352954!A4</f>
        <v>0</v>
      </c>
      <c r="Y18">
        <f>Tabla_352955!A6</f>
        <v>0</v>
      </c>
      <c r="Z18" s="18">
        <f>Tabla_352974!A8</f>
        <v>0</v>
      </c>
      <c r="AA18" s="18">
        <f>Tabla_352978!A11</f>
        <v>0</v>
      </c>
      <c r="AB18" s="18">
        <f>Tabla_352975!A4</f>
        <v>0</v>
      </c>
      <c r="AC18" s="18">
        <f>Tabla_352979!A4</f>
        <v>0</v>
      </c>
      <c r="AD18" s="3" t="s">
        <v>483</v>
      </c>
      <c r="AE18" s="23">
        <v>45764</v>
      </c>
    </row>
    <row r="19" spans="1:32" x14ac:dyDescent="0.25">
      <c r="A19" s="27">
        <v>2025</v>
      </c>
      <c r="B19" s="4">
        <v>45658</v>
      </c>
      <c r="C19" s="4">
        <v>45747</v>
      </c>
      <c r="D19" s="26" t="s">
        <v>81</v>
      </c>
      <c r="E19">
        <v>5.2</v>
      </c>
      <c r="F19" t="s">
        <v>415</v>
      </c>
      <c r="G19" t="s">
        <v>443</v>
      </c>
      <c r="H19" t="s">
        <v>458</v>
      </c>
      <c r="I19" s="3" t="s">
        <v>234</v>
      </c>
      <c r="J19" s="3" t="s">
        <v>235</v>
      </c>
      <c r="K19" s="3" t="s">
        <v>236</v>
      </c>
      <c r="L19" s="3" t="s">
        <v>92</v>
      </c>
      <c r="M19" s="6">
        <f t="shared" si="0"/>
        <v>26749.08</v>
      </c>
      <c r="N19" s="3" t="s">
        <v>462</v>
      </c>
      <c r="O19" s="7">
        <v>19111.84</v>
      </c>
      <c r="P19" t="s">
        <v>462</v>
      </c>
      <c r="Q19">
        <f>Tabla_352976!A13</f>
        <v>0</v>
      </c>
      <c r="R19" s="26">
        <v>1</v>
      </c>
      <c r="S19">
        <f>Tabla_352977!A8</f>
        <v>5</v>
      </c>
      <c r="T19">
        <f>Tabla_352946!A4</f>
        <v>0</v>
      </c>
      <c r="U19" s="26">
        <v>1</v>
      </c>
      <c r="V19" s="20">
        <f>Tabla_352953!A24</f>
        <v>0</v>
      </c>
      <c r="W19">
        <f>Tabla_352963!A4</f>
        <v>0</v>
      </c>
      <c r="X19" s="18">
        <f>Tabla_352954!A4</f>
        <v>0</v>
      </c>
      <c r="Y19">
        <f>Tabla_352955!A6</f>
        <v>0</v>
      </c>
      <c r="Z19" s="18">
        <f>Tabla_352974!A8</f>
        <v>0</v>
      </c>
      <c r="AA19" s="18">
        <f>Tabla_352978!A11</f>
        <v>0</v>
      </c>
      <c r="AB19" s="18">
        <f>Tabla_352975!A4</f>
        <v>0</v>
      </c>
      <c r="AC19" s="18">
        <f>Tabla_352979!A4</f>
        <v>0</v>
      </c>
      <c r="AD19" s="3" t="s">
        <v>483</v>
      </c>
      <c r="AE19" s="23">
        <v>45764</v>
      </c>
    </row>
    <row r="20" spans="1:32" x14ac:dyDescent="0.25">
      <c r="A20" s="27">
        <v>2025</v>
      </c>
      <c r="B20" s="4">
        <v>45658</v>
      </c>
      <c r="C20" s="4">
        <v>45747</v>
      </c>
      <c r="D20" s="26" t="s">
        <v>81</v>
      </c>
      <c r="E20">
        <v>5.0999999999999996</v>
      </c>
      <c r="F20" t="s">
        <v>413</v>
      </c>
      <c r="G20" t="s">
        <v>442</v>
      </c>
      <c r="H20" t="s">
        <v>458</v>
      </c>
      <c r="I20" s="3" t="s">
        <v>246</v>
      </c>
      <c r="J20" s="3" t="s">
        <v>247</v>
      </c>
      <c r="K20" s="3" t="s">
        <v>248</v>
      </c>
      <c r="L20" s="3" t="s">
        <v>92</v>
      </c>
      <c r="M20" s="6">
        <f>18355.54+2250.6</f>
        <v>20606.14</v>
      </c>
      <c r="N20" s="3" t="s">
        <v>462</v>
      </c>
      <c r="O20" s="7">
        <v>17042.86</v>
      </c>
      <c r="P20" t="s">
        <v>462</v>
      </c>
      <c r="Q20">
        <f>Tabla_352976!A13</f>
        <v>0</v>
      </c>
      <c r="R20" s="26">
        <v>1</v>
      </c>
      <c r="S20">
        <f>Tabla_352977!A9</f>
        <v>6</v>
      </c>
      <c r="T20">
        <f>Tabla_352946!A4</f>
        <v>0</v>
      </c>
      <c r="U20" s="26">
        <v>1</v>
      </c>
      <c r="V20" s="20">
        <f>Tabla_352953!A24</f>
        <v>0</v>
      </c>
      <c r="W20">
        <f>Tabla_352963!A4</f>
        <v>0</v>
      </c>
      <c r="X20" s="18">
        <f>Tabla_352954!A4</f>
        <v>0</v>
      </c>
      <c r="Y20">
        <f>Tabla_352955!A6</f>
        <v>0</v>
      </c>
      <c r="Z20" s="18">
        <f>Tabla_352974!A7</f>
        <v>4</v>
      </c>
      <c r="AA20" s="18">
        <f>Tabla_352978!A11</f>
        <v>0</v>
      </c>
      <c r="AB20" s="18">
        <f>Tabla_352975!A4</f>
        <v>0</v>
      </c>
      <c r="AC20" s="18">
        <f>Tabla_352979!A4</f>
        <v>0</v>
      </c>
      <c r="AD20" s="3" t="s">
        <v>483</v>
      </c>
      <c r="AE20" s="23">
        <v>45764</v>
      </c>
    </row>
    <row r="21" spans="1:32" x14ac:dyDescent="0.25">
      <c r="A21" s="27">
        <v>2025</v>
      </c>
      <c r="B21" s="4">
        <v>45658</v>
      </c>
      <c r="C21" s="4">
        <v>45747</v>
      </c>
      <c r="D21" s="26" t="s">
        <v>81</v>
      </c>
      <c r="E21">
        <v>6.2</v>
      </c>
      <c r="F21" t="s">
        <v>399</v>
      </c>
      <c r="G21" t="s">
        <v>396</v>
      </c>
      <c r="H21" t="s">
        <v>454</v>
      </c>
      <c r="I21" s="3" t="s">
        <v>249</v>
      </c>
      <c r="J21" s="3" t="s">
        <v>250</v>
      </c>
      <c r="K21" s="3" t="s">
        <v>251</v>
      </c>
      <c r="L21" s="3" t="s">
        <v>91</v>
      </c>
      <c r="M21" s="6">
        <f>16552.02+2250.6</f>
        <v>18802.62</v>
      </c>
      <c r="N21" s="3" t="s">
        <v>462</v>
      </c>
      <c r="O21" s="7">
        <v>14110.86</v>
      </c>
      <c r="P21" t="s">
        <v>462</v>
      </c>
      <c r="Q21">
        <f>Tabla_352976!A13</f>
        <v>0</v>
      </c>
      <c r="R21" s="26">
        <v>1</v>
      </c>
      <c r="S21">
        <f>Tabla_352977!A12</f>
        <v>9</v>
      </c>
      <c r="T21">
        <f>Tabla_352946!A4</f>
        <v>0</v>
      </c>
      <c r="U21" s="26">
        <v>1</v>
      </c>
      <c r="V21" s="20">
        <f>Tabla_352953!A24</f>
        <v>0</v>
      </c>
      <c r="W21">
        <f>Tabla_352963!A4</f>
        <v>0</v>
      </c>
      <c r="X21" s="18">
        <f>Tabla_352954!A4</f>
        <v>0</v>
      </c>
      <c r="Y21">
        <f>Tabla_352955!A6</f>
        <v>0</v>
      </c>
      <c r="Z21" s="18">
        <f>Tabla_352974!A8</f>
        <v>0</v>
      </c>
      <c r="AA21" s="18">
        <f>Tabla_352978!A11</f>
        <v>0</v>
      </c>
      <c r="AB21" s="18">
        <f>Tabla_352975!A4</f>
        <v>0</v>
      </c>
      <c r="AC21" s="18">
        <f>Tabla_352979!A4</f>
        <v>0</v>
      </c>
      <c r="AD21" s="3" t="s">
        <v>483</v>
      </c>
      <c r="AE21" s="23">
        <v>45764</v>
      </c>
      <c r="AF21" s="18" t="s">
        <v>486</v>
      </c>
    </row>
    <row r="22" spans="1:32" x14ac:dyDescent="0.25">
      <c r="A22" s="27">
        <v>2025</v>
      </c>
      <c r="B22" s="4">
        <v>45658</v>
      </c>
      <c r="C22" s="4">
        <v>45747</v>
      </c>
      <c r="D22" s="26" t="s">
        <v>81</v>
      </c>
      <c r="E22">
        <v>6.2</v>
      </c>
      <c r="F22" t="s">
        <v>399</v>
      </c>
      <c r="G22" t="s">
        <v>439</v>
      </c>
      <c r="H22" t="s">
        <v>454</v>
      </c>
      <c r="I22" s="3" t="s">
        <v>252</v>
      </c>
      <c r="J22" s="3" t="s">
        <v>253</v>
      </c>
      <c r="K22" s="3" t="s">
        <v>220</v>
      </c>
      <c r="L22" s="3" t="s">
        <v>91</v>
      </c>
      <c r="M22" s="6">
        <f>16552.02+2250.6</f>
        <v>18802.62</v>
      </c>
      <c r="N22" s="3" t="s">
        <v>462</v>
      </c>
      <c r="O22" s="7">
        <v>15724.68</v>
      </c>
      <c r="P22" t="s">
        <v>462</v>
      </c>
      <c r="Q22">
        <f>Tabla_352976!A13</f>
        <v>0</v>
      </c>
      <c r="R22" s="26">
        <v>1</v>
      </c>
      <c r="S22">
        <f>Tabla_352977!A10</f>
        <v>7</v>
      </c>
      <c r="T22">
        <f>Tabla_352946!A4</f>
        <v>0</v>
      </c>
      <c r="U22" s="26">
        <v>1</v>
      </c>
      <c r="V22" s="20">
        <f>Tabla_352953!A24</f>
        <v>0</v>
      </c>
      <c r="W22">
        <f>Tabla_352963!A4</f>
        <v>0</v>
      </c>
      <c r="X22" s="18">
        <f>Tabla_352954!A4</f>
        <v>0</v>
      </c>
      <c r="Y22">
        <f>Tabla_352955!A6</f>
        <v>0</v>
      </c>
      <c r="Z22" s="18">
        <f>Tabla_352974!A8</f>
        <v>0</v>
      </c>
      <c r="AA22" s="18">
        <f>Tabla_352978!A11</f>
        <v>0</v>
      </c>
      <c r="AB22" s="18">
        <f>Tabla_352975!A4</f>
        <v>0</v>
      </c>
      <c r="AC22" s="18">
        <f>Tabla_352979!A4</f>
        <v>0</v>
      </c>
      <c r="AD22" s="3" t="s">
        <v>483</v>
      </c>
      <c r="AE22" s="23">
        <v>45764</v>
      </c>
    </row>
    <row r="23" spans="1:32" x14ac:dyDescent="0.25">
      <c r="A23" s="27">
        <v>2025</v>
      </c>
      <c r="B23" s="4">
        <v>45658</v>
      </c>
      <c r="C23" s="4">
        <v>45747</v>
      </c>
      <c r="D23" s="26" t="s">
        <v>81</v>
      </c>
      <c r="E23">
        <v>7.2</v>
      </c>
      <c r="F23" t="s">
        <v>417</v>
      </c>
      <c r="G23" t="s">
        <v>438</v>
      </c>
      <c r="H23" t="s">
        <v>460</v>
      </c>
      <c r="I23" s="3" t="s">
        <v>254</v>
      </c>
      <c r="J23" s="3" t="s">
        <v>255</v>
      </c>
      <c r="K23" s="3" t="s">
        <v>256</v>
      </c>
      <c r="L23" s="3" t="s">
        <v>91</v>
      </c>
      <c r="M23" s="6">
        <f>13452.68+2250.6</f>
        <v>15703.28</v>
      </c>
      <c r="N23" s="3" t="s">
        <v>462</v>
      </c>
      <c r="O23" s="7">
        <v>12185.46</v>
      </c>
      <c r="P23" t="s">
        <v>462</v>
      </c>
      <c r="Q23">
        <f>Tabla_352976!A13</f>
        <v>0</v>
      </c>
      <c r="R23" s="26">
        <v>1</v>
      </c>
      <c r="S23">
        <f>Tabla_352977!A16</f>
        <v>13</v>
      </c>
      <c r="T23">
        <f>Tabla_352946!A4</f>
        <v>0</v>
      </c>
      <c r="U23" s="26">
        <v>1</v>
      </c>
      <c r="V23" s="20">
        <f>Tabla_352953!A23</f>
        <v>20</v>
      </c>
      <c r="W23">
        <f>Tabla_352963!A4</f>
        <v>0</v>
      </c>
      <c r="X23" s="18">
        <f>Tabla_352954!A4</f>
        <v>0</v>
      </c>
      <c r="Y23">
        <f>Tabla_352955!A5</f>
        <v>2</v>
      </c>
      <c r="Z23" s="18">
        <f>Tabla_352974!A8</f>
        <v>0</v>
      </c>
      <c r="AA23" s="18">
        <f>Tabla_352978!A11</f>
        <v>0</v>
      </c>
      <c r="AB23" s="18">
        <f>Tabla_352975!A4</f>
        <v>0</v>
      </c>
      <c r="AC23" s="18">
        <f>Tabla_352979!A4</f>
        <v>0</v>
      </c>
      <c r="AD23" s="3" t="s">
        <v>483</v>
      </c>
      <c r="AE23" s="23">
        <v>45764</v>
      </c>
    </row>
    <row r="24" spans="1:32" x14ac:dyDescent="0.25">
      <c r="A24" s="27">
        <v>2025</v>
      </c>
      <c r="B24" s="4">
        <v>45658</v>
      </c>
      <c r="C24" s="4">
        <v>45747</v>
      </c>
      <c r="D24" s="26" t="s">
        <v>81</v>
      </c>
      <c r="E24">
        <v>7.2</v>
      </c>
      <c r="F24" t="s">
        <v>417</v>
      </c>
      <c r="G24" t="s">
        <v>440</v>
      </c>
      <c r="H24" t="s">
        <v>453</v>
      </c>
      <c r="I24" s="3" t="s">
        <v>257</v>
      </c>
      <c r="J24" s="3" t="s">
        <v>258</v>
      </c>
      <c r="K24" s="3" t="s">
        <v>259</v>
      </c>
      <c r="L24" s="3" t="s">
        <v>92</v>
      </c>
      <c r="M24" s="6">
        <f t="shared" ref="M24:M30" si="1">13452.68+2250.6</f>
        <v>15703.28</v>
      </c>
      <c r="N24" s="3" t="s">
        <v>462</v>
      </c>
      <c r="O24" s="7">
        <v>12185.45</v>
      </c>
      <c r="P24" t="s">
        <v>462</v>
      </c>
      <c r="Q24">
        <f>Tabla_352976!A60</f>
        <v>0</v>
      </c>
      <c r="R24" s="26">
        <v>1</v>
      </c>
      <c r="S24">
        <f>Tabla_352977!A16</f>
        <v>13</v>
      </c>
      <c r="T24">
        <f>Tabla_352946!A4</f>
        <v>0</v>
      </c>
      <c r="U24" s="26">
        <v>1</v>
      </c>
      <c r="V24" s="20">
        <f>Tabla_352953!A24</f>
        <v>0</v>
      </c>
      <c r="W24">
        <f>Tabla_352963!A4</f>
        <v>0</v>
      </c>
      <c r="X24" s="18">
        <f>Tabla_352954!A4</f>
        <v>0</v>
      </c>
      <c r="Y24">
        <f>Tabla_352955!A6</f>
        <v>0</v>
      </c>
      <c r="Z24" s="18">
        <f>Tabla_352974!A8</f>
        <v>0</v>
      </c>
      <c r="AA24" s="18">
        <f>Tabla_352978!A11</f>
        <v>0</v>
      </c>
      <c r="AB24" s="18">
        <f>Tabla_352975!A4</f>
        <v>0</v>
      </c>
      <c r="AC24" s="18">
        <f>Tabla_352979!A4</f>
        <v>0</v>
      </c>
      <c r="AD24" s="3" t="s">
        <v>483</v>
      </c>
      <c r="AE24" s="23">
        <v>45764</v>
      </c>
    </row>
    <row r="25" spans="1:32" x14ac:dyDescent="0.25">
      <c r="A25" s="27">
        <v>2025</v>
      </c>
      <c r="B25" s="4">
        <v>45658</v>
      </c>
      <c r="C25" s="4">
        <v>45747</v>
      </c>
      <c r="D25" s="26" t="s">
        <v>81</v>
      </c>
      <c r="E25">
        <v>7.2</v>
      </c>
      <c r="F25" t="s">
        <v>417</v>
      </c>
      <c r="G25" t="s">
        <v>441</v>
      </c>
      <c r="H25" t="s">
        <v>460</v>
      </c>
      <c r="I25" s="3" t="s">
        <v>260</v>
      </c>
      <c r="J25" s="3" t="s">
        <v>255</v>
      </c>
      <c r="K25" s="3" t="s">
        <v>261</v>
      </c>
      <c r="L25" s="3" t="s">
        <v>91</v>
      </c>
      <c r="M25" s="6">
        <f t="shared" si="1"/>
        <v>15703.28</v>
      </c>
      <c r="N25" s="3" t="s">
        <v>462</v>
      </c>
      <c r="O25" s="7">
        <v>13497.1</v>
      </c>
      <c r="P25" t="s">
        <v>462</v>
      </c>
      <c r="Q25">
        <f>Tabla_352976!A13</f>
        <v>0</v>
      </c>
      <c r="R25" s="26">
        <v>1</v>
      </c>
      <c r="S25">
        <f>Tabla_352977!A13</f>
        <v>10</v>
      </c>
      <c r="T25">
        <f>Tabla_352946!A4</f>
        <v>0</v>
      </c>
      <c r="U25" s="26">
        <v>1</v>
      </c>
      <c r="V25" s="20">
        <f>Tabla_352953!A23</f>
        <v>20</v>
      </c>
      <c r="W25">
        <f>Tabla_352963!A4</f>
        <v>0</v>
      </c>
      <c r="X25" s="18">
        <f>Tabla_352954!A4</f>
        <v>0</v>
      </c>
      <c r="Y25">
        <f>Tabla_352955!A5</f>
        <v>2</v>
      </c>
      <c r="Z25" s="18">
        <f>Tabla_352974!A8</f>
        <v>0</v>
      </c>
      <c r="AA25" s="18">
        <f>Tabla_352978!A11</f>
        <v>0</v>
      </c>
      <c r="AB25" s="18">
        <f>Tabla_352975!A4</f>
        <v>0</v>
      </c>
      <c r="AC25" s="18">
        <f>Tabla_352979!A4</f>
        <v>0</v>
      </c>
      <c r="AD25" s="3" t="s">
        <v>483</v>
      </c>
      <c r="AE25" s="23">
        <v>45764</v>
      </c>
    </row>
    <row r="26" spans="1:32" x14ac:dyDescent="0.25">
      <c r="A26" s="27">
        <v>2025</v>
      </c>
      <c r="B26" s="4">
        <v>45658</v>
      </c>
      <c r="C26" s="4">
        <v>45747</v>
      </c>
      <c r="D26" s="26" t="s">
        <v>81</v>
      </c>
      <c r="E26">
        <v>7.2</v>
      </c>
      <c r="F26" t="s">
        <v>417</v>
      </c>
      <c r="G26" t="s">
        <v>432</v>
      </c>
      <c r="H26" t="s">
        <v>453</v>
      </c>
      <c r="I26" s="3" t="s">
        <v>262</v>
      </c>
      <c r="J26" s="3" t="s">
        <v>222</v>
      </c>
      <c r="K26" s="3" t="s">
        <v>220</v>
      </c>
      <c r="L26" s="3" t="s">
        <v>91</v>
      </c>
      <c r="M26" s="6">
        <f t="shared" si="1"/>
        <v>15703.28</v>
      </c>
      <c r="N26" s="3" t="s">
        <v>462</v>
      </c>
      <c r="O26" s="7">
        <v>13497.1</v>
      </c>
      <c r="P26" t="s">
        <v>462</v>
      </c>
      <c r="Q26">
        <f>Tabla_352976!A13</f>
        <v>0</v>
      </c>
      <c r="R26" s="26">
        <v>1</v>
      </c>
      <c r="S26">
        <f>Tabla_352977!A13</f>
        <v>10</v>
      </c>
      <c r="T26">
        <f>Tabla_352946!A4</f>
        <v>0</v>
      </c>
      <c r="U26" s="26">
        <v>1</v>
      </c>
      <c r="V26" s="20">
        <f>Tabla_352953!A24</f>
        <v>0</v>
      </c>
      <c r="W26">
        <f>Tabla_352963!A4</f>
        <v>0</v>
      </c>
      <c r="X26" s="18">
        <f>Tabla_352954!A4</f>
        <v>0</v>
      </c>
      <c r="Y26">
        <f>Tabla_352955!A5</f>
        <v>2</v>
      </c>
      <c r="Z26" s="18">
        <f>Tabla_352974!A8</f>
        <v>0</v>
      </c>
      <c r="AA26" s="18">
        <f>Tabla_352978!A11</f>
        <v>0</v>
      </c>
      <c r="AB26" s="18">
        <f>Tabla_352975!A4</f>
        <v>0</v>
      </c>
      <c r="AC26" s="18">
        <f>Tabla_352979!A4</f>
        <v>0</v>
      </c>
      <c r="AD26" s="3" t="s">
        <v>483</v>
      </c>
      <c r="AE26" s="23">
        <v>45764</v>
      </c>
    </row>
    <row r="27" spans="1:32" x14ac:dyDescent="0.25">
      <c r="A27" s="27">
        <v>2025</v>
      </c>
      <c r="B27" s="4">
        <v>45658</v>
      </c>
      <c r="C27" s="4">
        <v>45747</v>
      </c>
      <c r="D27" s="26" t="s">
        <v>81</v>
      </c>
      <c r="E27">
        <v>7.2</v>
      </c>
      <c r="F27" t="s">
        <v>417</v>
      </c>
      <c r="G27" t="s">
        <v>437</v>
      </c>
      <c r="H27" t="s">
        <v>461</v>
      </c>
      <c r="I27" s="3" t="s">
        <v>263</v>
      </c>
      <c r="J27" s="3" t="s">
        <v>264</v>
      </c>
      <c r="K27" s="3" t="s">
        <v>265</v>
      </c>
      <c r="L27" s="3" t="s">
        <v>91</v>
      </c>
      <c r="M27" s="6">
        <f t="shared" si="1"/>
        <v>15703.28</v>
      </c>
      <c r="N27" s="3" t="s">
        <v>462</v>
      </c>
      <c r="O27" s="7">
        <v>13497.1</v>
      </c>
      <c r="P27" t="s">
        <v>462</v>
      </c>
      <c r="Q27">
        <f>Tabla_352976!A13</f>
        <v>0</v>
      </c>
      <c r="R27" s="26">
        <v>1</v>
      </c>
      <c r="S27">
        <f>Tabla_352977!A13</f>
        <v>10</v>
      </c>
      <c r="T27">
        <f>Tabla_352946!A4</f>
        <v>0</v>
      </c>
      <c r="U27" s="26">
        <v>1</v>
      </c>
      <c r="V27">
        <f>Tabla_352953!A24</f>
        <v>0</v>
      </c>
      <c r="W27">
        <f>Tabla_352963!A4</f>
        <v>0</v>
      </c>
      <c r="X27" s="18">
        <f>Tabla_352954!A4</f>
        <v>0</v>
      </c>
      <c r="Y27">
        <f>Tabla_352955!A5</f>
        <v>2</v>
      </c>
      <c r="Z27" s="18">
        <f>Tabla_352974!A8</f>
        <v>0</v>
      </c>
      <c r="AA27" s="18">
        <f>Tabla_352978!A11</f>
        <v>0</v>
      </c>
      <c r="AB27" s="18">
        <f>Tabla_352975!A4</f>
        <v>0</v>
      </c>
      <c r="AC27" s="18">
        <f>Tabla_352979!A4</f>
        <v>0</v>
      </c>
      <c r="AD27" s="3" t="s">
        <v>483</v>
      </c>
      <c r="AE27" s="23">
        <v>45764</v>
      </c>
    </row>
    <row r="28" spans="1:32" x14ac:dyDescent="0.25">
      <c r="A28" s="27">
        <v>2025</v>
      </c>
      <c r="B28" s="4">
        <v>45658</v>
      </c>
      <c r="C28" s="4">
        <v>45747</v>
      </c>
      <c r="D28" s="26" t="s">
        <v>81</v>
      </c>
      <c r="E28">
        <v>7.2</v>
      </c>
      <c r="F28" t="s">
        <v>417</v>
      </c>
      <c r="G28" t="s">
        <v>436</v>
      </c>
      <c r="H28" t="s">
        <v>458</v>
      </c>
      <c r="I28" s="3" t="s">
        <v>266</v>
      </c>
      <c r="J28" s="3" t="s">
        <v>267</v>
      </c>
      <c r="K28" s="3" t="s">
        <v>268</v>
      </c>
      <c r="L28" s="3" t="s">
        <v>92</v>
      </c>
      <c r="M28" s="6">
        <f t="shared" si="1"/>
        <v>15703.28</v>
      </c>
      <c r="N28" s="3" t="s">
        <v>462</v>
      </c>
      <c r="O28" s="7">
        <v>13497.1</v>
      </c>
      <c r="P28" t="s">
        <v>462</v>
      </c>
      <c r="Q28">
        <f>Tabla_352976!A13</f>
        <v>0</v>
      </c>
      <c r="R28" s="26">
        <v>1</v>
      </c>
      <c r="S28">
        <f>Tabla_352977!A13</f>
        <v>10</v>
      </c>
      <c r="T28">
        <f>Tabla_352946!A4</f>
        <v>0</v>
      </c>
      <c r="U28" s="26">
        <v>1</v>
      </c>
      <c r="V28">
        <f>Tabla_352953!A24</f>
        <v>0</v>
      </c>
      <c r="W28">
        <f>Tabla_352963!A4</f>
        <v>0</v>
      </c>
      <c r="X28" s="18">
        <f>Tabla_352954!A4</f>
        <v>0</v>
      </c>
      <c r="Y28">
        <f>Tabla_352955!A6</f>
        <v>0</v>
      </c>
      <c r="Z28" s="18">
        <f>Tabla_352974!A8</f>
        <v>0</v>
      </c>
      <c r="AA28" s="18">
        <f>Tabla_352978!A11</f>
        <v>0</v>
      </c>
      <c r="AB28" s="18">
        <f>Tabla_352975!A4</f>
        <v>0</v>
      </c>
      <c r="AC28" s="18">
        <f>Tabla_352979!A4</f>
        <v>0</v>
      </c>
      <c r="AD28" s="3" t="s">
        <v>483</v>
      </c>
      <c r="AE28" s="23">
        <v>45764</v>
      </c>
    </row>
    <row r="29" spans="1:32" x14ac:dyDescent="0.25">
      <c r="A29" s="27">
        <v>2025</v>
      </c>
      <c r="B29" s="4">
        <v>45658</v>
      </c>
      <c r="C29" s="4">
        <v>45747</v>
      </c>
      <c r="D29" s="26" t="s">
        <v>81</v>
      </c>
      <c r="E29">
        <v>7.2</v>
      </c>
      <c r="F29" t="s">
        <v>417</v>
      </c>
      <c r="G29" t="s">
        <v>433</v>
      </c>
      <c r="H29" t="s">
        <v>458</v>
      </c>
      <c r="I29" s="3" t="s">
        <v>269</v>
      </c>
      <c r="J29" s="3" t="s">
        <v>270</v>
      </c>
      <c r="K29" s="3" t="s">
        <v>271</v>
      </c>
      <c r="L29" s="3" t="s">
        <v>92</v>
      </c>
      <c r="M29" s="6">
        <f>13452.68+2250.6</f>
        <v>15703.28</v>
      </c>
      <c r="N29" s="3" t="s">
        <v>462</v>
      </c>
      <c r="O29" s="7">
        <v>13497.1</v>
      </c>
      <c r="P29" t="s">
        <v>462</v>
      </c>
      <c r="Q29">
        <f>Tabla_352976!A13</f>
        <v>0</v>
      </c>
      <c r="R29" s="26">
        <v>1</v>
      </c>
      <c r="S29">
        <f>Tabla_352977!A13</f>
        <v>10</v>
      </c>
      <c r="T29">
        <f>Tabla_352946!A4</f>
        <v>0</v>
      </c>
      <c r="U29" s="26">
        <v>1</v>
      </c>
      <c r="V29">
        <f>Tabla_352953!A24</f>
        <v>0</v>
      </c>
      <c r="W29">
        <f>Tabla_352963!A4</f>
        <v>0</v>
      </c>
      <c r="X29" s="18">
        <f>Tabla_352954!A4</f>
        <v>0</v>
      </c>
      <c r="Y29">
        <f>Tabla_352955!A6</f>
        <v>0</v>
      </c>
      <c r="Z29" s="18">
        <f>Tabla_352974!A8</f>
        <v>0</v>
      </c>
      <c r="AA29" s="18">
        <f>Tabla_352978!A11</f>
        <v>0</v>
      </c>
      <c r="AB29" s="18">
        <f>Tabla_352975!A4</f>
        <v>0</v>
      </c>
      <c r="AC29" s="18">
        <f>Tabla_352979!A4</f>
        <v>0</v>
      </c>
      <c r="AD29" s="3" t="s">
        <v>483</v>
      </c>
      <c r="AE29" s="23">
        <v>45764</v>
      </c>
    </row>
    <row r="30" spans="1:32" x14ac:dyDescent="0.25">
      <c r="A30" s="27">
        <v>2025</v>
      </c>
      <c r="B30" s="4">
        <v>45658</v>
      </c>
      <c r="C30" s="4">
        <v>45747</v>
      </c>
      <c r="D30" s="26" t="s">
        <v>81</v>
      </c>
      <c r="E30">
        <v>7.2</v>
      </c>
      <c r="F30" t="s">
        <v>417</v>
      </c>
      <c r="G30" t="s">
        <v>435</v>
      </c>
      <c r="H30" t="s">
        <v>461</v>
      </c>
      <c r="I30" s="3" t="s">
        <v>221</v>
      </c>
      <c r="J30" s="3" t="s">
        <v>272</v>
      </c>
      <c r="K30" s="3" t="s">
        <v>273</v>
      </c>
      <c r="L30" s="3" t="s">
        <v>91</v>
      </c>
      <c r="M30" s="6">
        <f t="shared" si="1"/>
        <v>15703.28</v>
      </c>
      <c r="N30" s="3" t="s">
        <v>462</v>
      </c>
      <c r="O30" s="7">
        <v>12185.46</v>
      </c>
      <c r="P30" t="s">
        <v>462</v>
      </c>
      <c r="Q30">
        <f>Tabla_352976!A13</f>
        <v>0</v>
      </c>
      <c r="R30" s="26">
        <v>1</v>
      </c>
      <c r="S30">
        <f>Tabla_352977!A13</f>
        <v>10</v>
      </c>
      <c r="T30">
        <f>Tabla_352946!A4</f>
        <v>0</v>
      </c>
      <c r="U30" s="26">
        <v>1</v>
      </c>
      <c r="V30">
        <f>Tabla_352953!A24</f>
        <v>0</v>
      </c>
      <c r="W30">
        <f>Tabla_352963!A4</f>
        <v>0</v>
      </c>
      <c r="X30" s="18">
        <f>Tabla_352954!A4</f>
        <v>0</v>
      </c>
      <c r="Y30">
        <f>Tabla_352955!A5</f>
        <v>2</v>
      </c>
      <c r="Z30" s="18">
        <f>Tabla_352974!A8</f>
        <v>0</v>
      </c>
      <c r="AA30" s="18">
        <f>Tabla_352978!A11</f>
        <v>0</v>
      </c>
      <c r="AB30" s="18">
        <f>Tabla_352975!A4</f>
        <v>0</v>
      </c>
      <c r="AC30" s="18">
        <f>Tabla_352979!A4</f>
        <v>0</v>
      </c>
      <c r="AD30" s="3" t="s">
        <v>483</v>
      </c>
      <c r="AE30" s="23">
        <v>45764</v>
      </c>
    </row>
    <row r="31" spans="1:32" x14ac:dyDescent="0.25">
      <c r="A31" s="27">
        <v>2025</v>
      </c>
      <c r="B31" s="4">
        <v>45658</v>
      </c>
      <c r="C31" s="4">
        <v>45747</v>
      </c>
      <c r="D31" s="26" t="s">
        <v>81</v>
      </c>
      <c r="E31">
        <v>7.1</v>
      </c>
      <c r="F31" t="s">
        <v>418</v>
      </c>
      <c r="G31" t="s">
        <v>434</v>
      </c>
      <c r="H31" t="s">
        <v>453</v>
      </c>
      <c r="I31" s="3" t="s">
        <v>274</v>
      </c>
      <c r="J31" s="3" t="s">
        <v>275</v>
      </c>
      <c r="K31" s="3" t="s">
        <v>276</v>
      </c>
      <c r="L31" s="3" t="s">
        <v>92</v>
      </c>
      <c r="M31" s="6">
        <f>12432.65+2250.6</f>
        <v>14683.25</v>
      </c>
      <c r="N31" s="3" t="s">
        <v>462</v>
      </c>
      <c r="O31" s="7">
        <v>12727.38</v>
      </c>
      <c r="P31" t="s">
        <v>462</v>
      </c>
      <c r="Q31">
        <f>Tabla_352976!A13</f>
        <v>0</v>
      </c>
      <c r="R31" s="26">
        <v>1</v>
      </c>
      <c r="S31">
        <f>Tabla_352977!A14</f>
        <v>11</v>
      </c>
      <c r="T31">
        <f>Tabla_352946!A4</f>
        <v>0</v>
      </c>
      <c r="U31" s="26">
        <v>1</v>
      </c>
      <c r="V31">
        <f>Tabla_352953!A24</f>
        <v>0</v>
      </c>
      <c r="W31">
        <f>Tabla_352963!A4</f>
        <v>0</v>
      </c>
      <c r="X31" s="18">
        <f>Tabla_352954!A4</f>
        <v>0</v>
      </c>
      <c r="Y31">
        <f>Tabla_352955!A6</f>
        <v>0</v>
      </c>
      <c r="Z31" s="18">
        <f>Tabla_352974!A8</f>
        <v>0</v>
      </c>
      <c r="AA31" s="18">
        <f>Tabla_352978!A11</f>
        <v>0</v>
      </c>
      <c r="AB31" s="18">
        <f>Tabla_352975!A4</f>
        <v>0</v>
      </c>
      <c r="AC31" s="18">
        <f>Tabla_352979!A4</f>
        <v>0</v>
      </c>
      <c r="AD31" s="3" t="s">
        <v>483</v>
      </c>
      <c r="AE31" s="23">
        <v>45764</v>
      </c>
      <c r="AF31" s="18" t="s">
        <v>487</v>
      </c>
    </row>
    <row r="32" spans="1:32" x14ac:dyDescent="0.25">
      <c r="A32" s="27">
        <v>2025</v>
      </c>
      <c r="B32" s="4">
        <v>45658</v>
      </c>
      <c r="C32" s="4">
        <v>45747</v>
      </c>
      <c r="D32" s="26" t="s">
        <v>81</v>
      </c>
      <c r="E32">
        <v>8.1999999999999993</v>
      </c>
      <c r="F32" t="s">
        <v>419</v>
      </c>
      <c r="G32" t="s">
        <v>400</v>
      </c>
      <c r="H32" t="s">
        <v>458</v>
      </c>
      <c r="I32" s="3" t="s">
        <v>277</v>
      </c>
      <c r="J32" s="3" t="s">
        <v>278</v>
      </c>
      <c r="K32" s="3" t="s">
        <v>279</v>
      </c>
      <c r="L32" s="3" t="s">
        <v>91</v>
      </c>
      <c r="M32" s="6">
        <f>11951.48+2250.6</f>
        <v>14202.08</v>
      </c>
      <c r="N32" s="3" t="s">
        <v>462</v>
      </c>
      <c r="O32" s="7">
        <v>12345.66</v>
      </c>
      <c r="P32" t="s">
        <v>462</v>
      </c>
      <c r="Q32">
        <f>Tabla_352976!A13</f>
        <v>0</v>
      </c>
      <c r="R32" s="26">
        <v>1</v>
      </c>
      <c r="S32">
        <f>Tabla_352977!A15</f>
        <v>12</v>
      </c>
      <c r="T32">
        <f>Tabla_352946!A4</f>
        <v>0</v>
      </c>
      <c r="U32" s="26">
        <v>1</v>
      </c>
      <c r="V32">
        <f>Tabla_352953!A24</f>
        <v>0</v>
      </c>
      <c r="W32">
        <f>Tabla_352963!A4</f>
        <v>0</v>
      </c>
      <c r="X32" s="18">
        <f>Tabla_352954!A4</f>
        <v>0</v>
      </c>
      <c r="Y32">
        <f>Tabla_352955!A5</f>
        <v>2</v>
      </c>
      <c r="Z32" s="18">
        <f>Tabla_352974!A8</f>
        <v>0</v>
      </c>
      <c r="AA32" s="18">
        <f>Tabla_352978!A11</f>
        <v>0</v>
      </c>
      <c r="AB32" s="18">
        <f>Tabla_352975!A4</f>
        <v>0</v>
      </c>
      <c r="AC32" s="18">
        <f>Tabla_352979!A4</f>
        <v>0</v>
      </c>
      <c r="AD32" s="3" t="s">
        <v>483</v>
      </c>
      <c r="AE32" s="23">
        <v>45764</v>
      </c>
    </row>
    <row r="33" spans="1:32" x14ac:dyDescent="0.25">
      <c r="A33" s="27">
        <v>2025</v>
      </c>
      <c r="B33" s="4">
        <v>45658</v>
      </c>
      <c r="C33" s="4">
        <v>45747</v>
      </c>
      <c r="D33" s="26" t="s">
        <v>81</v>
      </c>
      <c r="E33">
        <v>8.1999999999999993</v>
      </c>
      <c r="F33" t="s">
        <v>420</v>
      </c>
      <c r="G33" t="s">
        <v>401</v>
      </c>
      <c r="H33" t="s">
        <v>461</v>
      </c>
      <c r="I33" s="3" t="s">
        <v>280</v>
      </c>
      <c r="J33" s="3" t="s">
        <v>281</v>
      </c>
      <c r="K33" s="3" t="s">
        <v>223</v>
      </c>
      <c r="L33" s="3" t="s">
        <v>92</v>
      </c>
      <c r="M33" s="6">
        <f>11951.48+2250.6</f>
        <v>14202.08</v>
      </c>
      <c r="N33" s="3" t="s">
        <v>462</v>
      </c>
      <c r="O33" s="7">
        <v>11180.39</v>
      </c>
      <c r="P33" t="s">
        <v>462</v>
      </c>
      <c r="Q33">
        <f>Tabla_352976!A13</f>
        <v>0</v>
      </c>
      <c r="R33" s="26">
        <v>1</v>
      </c>
      <c r="S33">
        <f>Tabla_352977!A19</f>
        <v>16</v>
      </c>
      <c r="T33">
        <f>Tabla_352946!A4</f>
        <v>0</v>
      </c>
      <c r="U33" s="26">
        <v>1</v>
      </c>
      <c r="V33">
        <f>Tabla_352953!A24</f>
        <v>0</v>
      </c>
      <c r="W33">
        <f>Tabla_352963!A4</f>
        <v>0</v>
      </c>
      <c r="X33" s="18">
        <f>Tabla_352954!A4</f>
        <v>0</v>
      </c>
      <c r="Y33">
        <f>Tabla_352955!A6</f>
        <v>0</v>
      </c>
      <c r="Z33" s="18">
        <f>Tabla_352974!A8</f>
        <v>0</v>
      </c>
      <c r="AA33" s="18">
        <f>Tabla_352978!A11</f>
        <v>0</v>
      </c>
      <c r="AB33" s="18">
        <f>Tabla_352975!A4</f>
        <v>0</v>
      </c>
      <c r="AC33" s="18">
        <f>Tabla_352979!A4</f>
        <v>0</v>
      </c>
      <c r="AD33" s="3" t="s">
        <v>483</v>
      </c>
      <c r="AE33" s="23">
        <v>45764</v>
      </c>
    </row>
    <row r="34" spans="1:32" x14ac:dyDescent="0.25">
      <c r="A34" s="27">
        <v>2025</v>
      </c>
      <c r="B34" s="4">
        <v>45658</v>
      </c>
      <c r="C34" s="4">
        <v>45747</v>
      </c>
      <c r="D34" s="26" t="s">
        <v>81</v>
      </c>
      <c r="E34">
        <v>9.1999999999999993</v>
      </c>
      <c r="F34" t="s">
        <v>420</v>
      </c>
      <c r="G34" t="s">
        <v>401</v>
      </c>
      <c r="H34" t="s">
        <v>461</v>
      </c>
      <c r="I34" s="3" t="s">
        <v>282</v>
      </c>
      <c r="J34" s="3" t="s">
        <v>238</v>
      </c>
      <c r="K34" s="3" t="s">
        <v>283</v>
      </c>
      <c r="L34" s="3" t="s">
        <v>92</v>
      </c>
      <c r="M34" s="6">
        <f>12818.7+511.5</f>
        <v>13330.2</v>
      </c>
      <c r="N34" s="3" t="s">
        <v>462</v>
      </c>
      <c r="O34" s="7">
        <v>11335.1</v>
      </c>
      <c r="P34" t="s">
        <v>462</v>
      </c>
      <c r="Q34">
        <f>Tabla_352976!A13</f>
        <v>0</v>
      </c>
      <c r="R34" s="26">
        <v>1</v>
      </c>
      <c r="S34">
        <f>Tabla_352977!A18</f>
        <v>15</v>
      </c>
      <c r="T34">
        <f>Tabla_352946!A4</f>
        <v>0</v>
      </c>
      <c r="U34" s="26">
        <v>1</v>
      </c>
      <c r="V34">
        <f>Tabla_352953!A24</f>
        <v>0</v>
      </c>
      <c r="W34">
        <f>Tabla_352963!A4</f>
        <v>0</v>
      </c>
      <c r="X34" s="18">
        <f>Tabla_352954!A4</f>
        <v>0</v>
      </c>
      <c r="Y34" s="18">
        <f>Tabla_352955!A4</f>
        <v>1</v>
      </c>
      <c r="Z34" s="18">
        <f>Tabla_352974!A8</f>
        <v>0</v>
      </c>
      <c r="AA34" s="18">
        <f>Tabla_352978!A11</f>
        <v>0</v>
      </c>
      <c r="AB34" s="18">
        <f>Tabla_352975!A4</f>
        <v>0</v>
      </c>
      <c r="AC34" s="18">
        <f>Tabla_352979!A4</f>
        <v>0</v>
      </c>
      <c r="AD34" s="3" t="s">
        <v>483</v>
      </c>
      <c r="AE34" s="23">
        <v>45764</v>
      </c>
    </row>
    <row r="35" spans="1:32" x14ac:dyDescent="0.25">
      <c r="A35" s="27">
        <v>2025</v>
      </c>
      <c r="B35" s="4">
        <v>45658</v>
      </c>
      <c r="C35" s="4">
        <v>45747</v>
      </c>
      <c r="D35" s="26" t="s">
        <v>81</v>
      </c>
      <c r="E35">
        <v>9.1999999999999993</v>
      </c>
      <c r="F35" t="s">
        <v>402</v>
      </c>
      <c r="G35" t="s">
        <v>402</v>
      </c>
      <c r="H35" t="s">
        <v>459</v>
      </c>
      <c r="I35" s="3" t="s">
        <v>284</v>
      </c>
      <c r="J35" s="3" t="s">
        <v>223</v>
      </c>
      <c r="K35" s="3" t="s">
        <v>285</v>
      </c>
      <c r="L35" s="3" t="s">
        <v>92</v>
      </c>
      <c r="M35" s="6">
        <f t="shared" ref="M35:M38" si="2">12818.7+511.5</f>
        <v>13330.2</v>
      </c>
      <c r="N35" s="3" t="s">
        <v>462</v>
      </c>
      <c r="O35" s="7">
        <v>11335.1</v>
      </c>
      <c r="P35" t="s">
        <v>462</v>
      </c>
      <c r="Q35">
        <f>Tabla_352976!A13</f>
        <v>0</v>
      </c>
      <c r="R35" s="26">
        <v>1</v>
      </c>
      <c r="S35">
        <f>Tabla_352977!A18</f>
        <v>15</v>
      </c>
      <c r="T35">
        <f>Tabla_352946!A4</f>
        <v>0</v>
      </c>
      <c r="U35" s="26">
        <v>1</v>
      </c>
      <c r="V35" s="20">
        <f>Tabla_352953!A17</f>
        <v>14</v>
      </c>
      <c r="W35">
        <f>Tabla_352963!A4</f>
        <v>0</v>
      </c>
      <c r="X35" s="18">
        <f>Tabla_352954!A4</f>
        <v>0</v>
      </c>
      <c r="Y35" s="18">
        <f>Tabla_352955!A4</f>
        <v>1</v>
      </c>
      <c r="Z35" s="18">
        <f>Tabla_352974!A8</f>
        <v>0</v>
      </c>
      <c r="AA35" s="18">
        <f>Tabla_352978!A11</f>
        <v>0</v>
      </c>
      <c r="AB35" s="18">
        <f>Tabla_352975!A4</f>
        <v>0</v>
      </c>
      <c r="AC35" s="18">
        <f>Tabla_352979!A4</f>
        <v>0</v>
      </c>
      <c r="AD35" s="3" t="s">
        <v>483</v>
      </c>
      <c r="AE35" s="23">
        <v>45764</v>
      </c>
    </row>
    <row r="36" spans="1:32" x14ac:dyDescent="0.25">
      <c r="A36" s="27">
        <v>2025</v>
      </c>
      <c r="B36" s="4">
        <v>45658</v>
      </c>
      <c r="C36" s="4">
        <v>45747</v>
      </c>
      <c r="D36" s="26" t="s">
        <v>81</v>
      </c>
      <c r="E36">
        <v>9.1999999999999993</v>
      </c>
      <c r="F36" t="s">
        <v>420</v>
      </c>
      <c r="G36" t="s">
        <v>401</v>
      </c>
      <c r="H36" t="s">
        <v>461</v>
      </c>
      <c r="I36" s="3" t="s">
        <v>286</v>
      </c>
      <c r="J36" s="3" t="s">
        <v>287</v>
      </c>
      <c r="K36" s="3" t="s">
        <v>288</v>
      </c>
      <c r="L36" s="3" t="s">
        <v>92</v>
      </c>
      <c r="M36" s="6">
        <f t="shared" si="2"/>
        <v>13330.2</v>
      </c>
      <c r="N36" s="3" t="s">
        <v>462</v>
      </c>
      <c r="O36" s="7">
        <v>11335.1</v>
      </c>
      <c r="P36" t="s">
        <v>462</v>
      </c>
      <c r="Q36">
        <f>Tabla_352976!A13</f>
        <v>0</v>
      </c>
      <c r="R36" s="26">
        <v>1</v>
      </c>
      <c r="S36">
        <f>Tabla_352977!A18</f>
        <v>15</v>
      </c>
      <c r="T36">
        <f>Tabla_352946!A4</f>
        <v>0</v>
      </c>
      <c r="U36" s="26">
        <v>1</v>
      </c>
      <c r="V36" s="20">
        <f>Tabla_352953!A24</f>
        <v>0</v>
      </c>
      <c r="W36">
        <f>Tabla_352963!A4</f>
        <v>0</v>
      </c>
      <c r="X36" s="18">
        <f>Tabla_352954!A4</f>
        <v>0</v>
      </c>
      <c r="Y36" s="18">
        <f>Tabla_352955!A4</f>
        <v>1</v>
      </c>
      <c r="Z36" s="18">
        <f>Tabla_352974!A8</f>
        <v>0</v>
      </c>
      <c r="AA36" s="18">
        <f>Tabla_352978!A11</f>
        <v>0</v>
      </c>
      <c r="AB36" s="18">
        <f>Tabla_352975!A4</f>
        <v>0</v>
      </c>
      <c r="AC36" s="18">
        <f>Tabla_352979!A4</f>
        <v>0</v>
      </c>
      <c r="AD36" s="3" t="s">
        <v>483</v>
      </c>
      <c r="AE36" s="23">
        <v>45764</v>
      </c>
    </row>
    <row r="37" spans="1:32" x14ac:dyDescent="0.25">
      <c r="A37" s="27">
        <v>2025</v>
      </c>
      <c r="B37" s="4">
        <v>45658</v>
      </c>
      <c r="C37" s="4">
        <v>45747</v>
      </c>
      <c r="D37" s="26" t="s">
        <v>81</v>
      </c>
      <c r="E37">
        <v>9.1999999999999993</v>
      </c>
      <c r="F37" t="s">
        <v>421</v>
      </c>
      <c r="G37" t="s">
        <v>403</v>
      </c>
      <c r="H37" t="s">
        <v>458</v>
      </c>
      <c r="I37" s="3" t="s">
        <v>289</v>
      </c>
      <c r="J37" s="3" t="s">
        <v>259</v>
      </c>
      <c r="K37" s="3" t="s">
        <v>290</v>
      </c>
      <c r="L37" s="3" t="s">
        <v>92</v>
      </c>
      <c r="M37" s="6">
        <f t="shared" si="2"/>
        <v>13330.2</v>
      </c>
      <c r="N37" s="3" t="s">
        <v>462</v>
      </c>
      <c r="O37" s="7">
        <v>10085.280000000001</v>
      </c>
      <c r="P37" t="s">
        <v>462</v>
      </c>
      <c r="Q37">
        <f>Tabla_352976!A13</f>
        <v>0</v>
      </c>
      <c r="R37" s="26">
        <v>1</v>
      </c>
      <c r="S37">
        <f>Tabla_352977!A22</f>
        <v>19</v>
      </c>
      <c r="T37">
        <f>Tabla_352946!A4</f>
        <v>0</v>
      </c>
      <c r="U37" s="26">
        <v>1</v>
      </c>
      <c r="V37" s="20">
        <f>Tabla_352953!A24</f>
        <v>0</v>
      </c>
      <c r="W37">
        <f>Tabla_352963!A4</f>
        <v>0</v>
      </c>
      <c r="X37" s="18">
        <f>Tabla_352954!A4</f>
        <v>0</v>
      </c>
      <c r="Y37" s="18">
        <f>Tabla_352955!A4</f>
        <v>1</v>
      </c>
      <c r="Z37" s="18">
        <f>Tabla_352974!A8</f>
        <v>0</v>
      </c>
      <c r="AA37" s="18">
        <f>Tabla_352978!A11</f>
        <v>0</v>
      </c>
      <c r="AB37" s="18">
        <f>Tabla_352975!A4</f>
        <v>0</v>
      </c>
      <c r="AC37" s="18">
        <f>Tabla_352979!A4</f>
        <v>0</v>
      </c>
      <c r="AD37" s="3" t="s">
        <v>483</v>
      </c>
      <c r="AE37" s="23">
        <v>45764</v>
      </c>
    </row>
    <row r="38" spans="1:32" x14ac:dyDescent="0.25">
      <c r="A38" s="27">
        <v>2025</v>
      </c>
      <c r="B38" s="4">
        <v>45658</v>
      </c>
      <c r="C38" s="4">
        <v>45747</v>
      </c>
      <c r="D38" s="26" t="s">
        <v>81</v>
      </c>
      <c r="E38">
        <v>9.1999999999999993</v>
      </c>
      <c r="F38" t="s">
        <v>421</v>
      </c>
      <c r="G38" t="s">
        <v>403</v>
      </c>
      <c r="H38" t="s">
        <v>458</v>
      </c>
      <c r="I38" s="3" t="s">
        <v>291</v>
      </c>
      <c r="J38" s="3" t="s">
        <v>292</v>
      </c>
      <c r="K38" s="3" t="s">
        <v>293</v>
      </c>
      <c r="L38" s="3" t="s">
        <v>92</v>
      </c>
      <c r="M38" s="6">
        <f t="shared" si="2"/>
        <v>13330.2</v>
      </c>
      <c r="N38" s="3" t="s">
        <v>462</v>
      </c>
      <c r="O38" s="7">
        <v>11335.1</v>
      </c>
      <c r="P38" t="s">
        <v>462</v>
      </c>
      <c r="Q38">
        <f>Tabla_352976!A13</f>
        <v>0</v>
      </c>
      <c r="R38" s="26">
        <v>1</v>
      </c>
      <c r="S38">
        <f>Tabla_352977!A18</f>
        <v>15</v>
      </c>
      <c r="T38">
        <f>Tabla_352946!A4</f>
        <v>0</v>
      </c>
      <c r="U38" s="26">
        <v>1</v>
      </c>
      <c r="V38" s="20">
        <f>Tabla_352953!A18</f>
        <v>15</v>
      </c>
      <c r="W38">
        <f>Tabla_352963!A34</f>
        <v>0</v>
      </c>
      <c r="X38" s="18">
        <f>Tabla_352954!A4</f>
        <v>0</v>
      </c>
      <c r="Y38" s="18">
        <f>Tabla_352955!A4</f>
        <v>1</v>
      </c>
      <c r="Z38" s="18">
        <f>Tabla_352974!A8</f>
        <v>0</v>
      </c>
      <c r="AA38" s="18">
        <f>Tabla_352978!A11</f>
        <v>0</v>
      </c>
      <c r="AB38" s="18">
        <f>Tabla_352975!A4</f>
        <v>0</v>
      </c>
      <c r="AC38" s="18">
        <f>Tabla_352979!A4</f>
        <v>0</v>
      </c>
      <c r="AD38" s="3" t="s">
        <v>483</v>
      </c>
      <c r="AE38" s="23">
        <v>45764</v>
      </c>
      <c r="AF38" s="18" t="s">
        <v>487</v>
      </c>
    </row>
    <row r="39" spans="1:32" x14ac:dyDescent="0.25">
      <c r="A39" s="27">
        <v>2025</v>
      </c>
      <c r="B39" s="4">
        <v>45658</v>
      </c>
      <c r="C39" s="4">
        <v>45747</v>
      </c>
      <c r="D39" s="26" t="s">
        <v>81</v>
      </c>
      <c r="E39">
        <v>9.1</v>
      </c>
      <c r="F39" t="s">
        <v>402</v>
      </c>
      <c r="G39" t="s">
        <v>402</v>
      </c>
      <c r="H39" t="s">
        <v>454</v>
      </c>
      <c r="I39" s="3" t="s">
        <v>294</v>
      </c>
      <c r="J39" s="3" t="s">
        <v>295</v>
      </c>
      <c r="K39" s="3" t="s">
        <v>296</v>
      </c>
      <c r="L39" s="3" t="s">
        <v>92</v>
      </c>
      <c r="M39" s="6">
        <f>9853.06+511.5</f>
        <v>10364.56</v>
      </c>
      <c r="N39" s="3" t="s">
        <v>462</v>
      </c>
      <c r="O39" s="7">
        <v>8950.2199999999993</v>
      </c>
      <c r="P39" t="s">
        <v>462</v>
      </c>
      <c r="Q39">
        <f>Tabla_352976!A13</f>
        <v>0</v>
      </c>
      <c r="R39" s="26">
        <v>1</v>
      </c>
      <c r="S39">
        <f>Tabla_352977!A26</f>
        <v>23</v>
      </c>
      <c r="T39">
        <f>Tabla_352946!A4</f>
        <v>0</v>
      </c>
      <c r="U39" s="26">
        <v>1</v>
      </c>
      <c r="V39" s="20">
        <f>Tabla_352953!A20</f>
        <v>17</v>
      </c>
      <c r="W39">
        <f>Tabla_352963!A4</f>
        <v>0</v>
      </c>
      <c r="X39" s="18">
        <f>Tabla_352954!A4</f>
        <v>0</v>
      </c>
      <c r="Y39" s="18">
        <f>Tabla_352955!A4</f>
        <v>1</v>
      </c>
      <c r="Z39" s="18">
        <f>Tabla_352974!A8</f>
        <v>0</v>
      </c>
      <c r="AA39" s="18">
        <f>Tabla_352978!A11</f>
        <v>0</v>
      </c>
      <c r="AB39" s="18">
        <f>Tabla_352975!A4</f>
        <v>0</v>
      </c>
      <c r="AC39" s="18">
        <f>Tabla_352979!A4</f>
        <v>0</v>
      </c>
      <c r="AD39" s="3" t="s">
        <v>483</v>
      </c>
      <c r="AE39" s="23">
        <v>45764</v>
      </c>
    </row>
    <row r="40" spans="1:32" x14ac:dyDescent="0.25">
      <c r="A40" s="27">
        <v>2025</v>
      </c>
      <c r="B40" s="4">
        <v>45658</v>
      </c>
      <c r="C40" s="4">
        <v>45747</v>
      </c>
      <c r="D40" s="26" t="s">
        <v>81</v>
      </c>
      <c r="E40">
        <v>9.1</v>
      </c>
      <c r="F40" t="s">
        <v>420</v>
      </c>
      <c r="G40" t="s">
        <v>401</v>
      </c>
      <c r="H40" t="s">
        <v>461</v>
      </c>
      <c r="I40" s="3" t="s">
        <v>297</v>
      </c>
      <c r="J40" s="3" t="s">
        <v>298</v>
      </c>
      <c r="K40" s="3" t="s">
        <v>299</v>
      </c>
      <c r="L40" s="3" t="s">
        <v>92</v>
      </c>
      <c r="M40" s="6">
        <f t="shared" ref="M40:M41" si="3">9853.06+511.5</f>
        <v>10364.56</v>
      </c>
      <c r="N40" s="3" t="s">
        <v>462</v>
      </c>
      <c r="O40" s="7">
        <v>8950.2199999999993</v>
      </c>
      <c r="P40" t="s">
        <v>462</v>
      </c>
      <c r="Q40">
        <f>Tabla_352976!A13</f>
        <v>0</v>
      </c>
      <c r="R40" s="26">
        <v>1</v>
      </c>
      <c r="S40">
        <f>Tabla_352977!A26</f>
        <v>23</v>
      </c>
      <c r="T40">
        <f>Tabla_352946!A4</f>
        <v>0</v>
      </c>
      <c r="U40" s="26">
        <v>1</v>
      </c>
      <c r="V40" s="20">
        <f>Tabla_352953!A24</f>
        <v>0</v>
      </c>
      <c r="W40">
        <f>Tabla_352963!A4</f>
        <v>0</v>
      </c>
      <c r="X40" s="18">
        <f>Tabla_352954!A4</f>
        <v>0</v>
      </c>
      <c r="Y40" s="18">
        <f>Tabla_352955!A4</f>
        <v>1</v>
      </c>
      <c r="Z40" s="18">
        <f>Tabla_352974!A8</f>
        <v>0</v>
      </c>
      <c r="AA40" s="18">
        <f>Tabla_352978!A11</f>
        <v>0</v>
      </c>
      <c r="AB40" s="18">
        <f>Tabla_352975!A4</f>
        <v>0</v>
      </c>
      <c r="AC40" s="18">
        <f>Tabla_352979!A4</f>
        <v>0</v>
      </c>
      <c r="AD40" s="3" t="s">
        <v>483</v>
      </c>
      <c r="AE40" s="23">
        <v>45764</v>
      </c>
    </row>
    <row r="41" spans="1:32" x14ac:dyDescent="0.25">
      <c r="A41" s="27">
        <v>2025</v>
      </c>
      <c r="B41" s="4">
        <v>45658</v>
      </c>
      <c r="C41" s="4">
        <v>45747</v>
      </c>
      <c r="D41" s="26" t="s">
        <v>81</v>
      </c>
      <c r="E41">
        <v>9.1</v>
      </c>
      <c r="F41" t="s">
        <v>420</v>
      </c>
      <c r="G41" t="s">
        <v>404</v>
      </c>
      <c r="H41" t="s">
        <v>461</v>
      </c>
      <c r="I41" s="3" t="s">
        <v>300</v>
      </c>
      <c r="J41" s="3" t="s">
        <v>259</v>
      </c>
      <c r="K41" s="3" t="s">
        <v>301</v>
      </c>
      <c r="L41" s="3" t="s">
        <v>91</v>
      </c>
      <c r="M41" s="6">
        <f t="shared" si="3"/>
        <v>10364.56</v>
      </c>
      <c r="N41" s="3" t="s">
        <v>462</v>
      </c>
      <c r="O41" s="7">
        <v>8950.2199999999993</v>
      </c>
      <c r="P41" t="s">
        <v>462</v>
      </c>
      <c r="Q41">
        <f>Tabla_352976!A13</f>
        <v>0</v>
      </c>
      <c r="R41" s="26">
        <v>1</v>
      </c>
      <c r="S41">
        <f>Tabla_352977!A26</f>
        <v>23</v>
      </c>
      <c r="T41">
        <f>Tabla_352946!A4</f>
        <v>0</v>
      </c>
      <c r="U41" s="26">
        <v>1</v>
      </c>
      <c r="V41" s="20">
        <f>Tabla_352953!A24</f>
        <v>0</v>
      </c>
      <c r="W41">
        <f>Tabla_352963!A4</f>
        <v>0</v>
      </c>
      <c r="X41" s="18">
        <f>Tabla_352954!A4</f>
        <v>0</v>
      </c>
      <c r="Y41" s="18">
        <f>Tabla_352955!A4</f>
        <v>1</v>
      </c>
      <c r="Z41" s="18">
        <f>Tabla_352974!A8</f>
        <v>0</v>
      </c>
      <c r="AA41" s="18">
        <f>Tabla_352978!A11</f>
        <v>0</v>
      </c>
      <c r="AB41" s="18">
        <f>Tabla_352975!A4</f>
        <v>0</v>
      </c>
      <c r="AC41" s="18">
        <f>Tabla_352979!A4</f>
        <v>0</v>
      </c>
      <c r="AD41" s="3" t="s">
        <v>483</v>
      </c>
      <c r="AE41" s="23">
        <v>45764</v>
      </c>
    </row>
    <row r="42" spans="1:32" x14ac:dyDescent="0.25">
      <c r="A42" s="27">
        <v>2025</v>
      </c>
      <c r="B42" s="4">
        <v>45658</v>
      </c>
      <c r="C42" s="4">
        <v>45747</v>
      </c>
      <c r="D42" s="26" t="s">
        <v>81</v>
      </c>
      <c r="F42" t="s">
        <v>448</v>
      </c>
      <c r="G42" t="s">
        <v>447</v>
      </c>
      <c r="H42" t="s">
        <v>460</v>
      </c>
      <c r="I42" s="3" t="s">
        <v>348</v>
      </c>
      <c r="J42" s="3" t="s">
        <v>316</v>
      </c>
      <c r="K42" s="3" t="s">
        <v>349</v>
      </c>
      <c r="L42" s="3" t="s">
        <v>91</v>
      </c>
      <c r="M42" s="5">
        <f>586.35*30</f>
        <v>17590.5</v>
      </c>
      <c r="N42" s="3" t="s">
        <v>462</v>
      </c>
      <c r="O42" s="7">
        <v>15112.53</v>
      </c>
      <c r="P42" t="s">
        <v>462</v>
      </c>
      <c r="Q42">
        <f>Tabla_352976!A4</f>
        <v>1</v>
      </c>
      <c r="R42" s="26">
        <v>1</v>
      </c>
      <c r="S42">
        <f>Tabla_352977!A11</f>
        <v>8</v>
      </c>
      <c r="T42">
        <f>Tabla_352946!A4</f>
        <v>0</v>
      </c>
      <c r="U42" s="26">
        <v>1</v>
      </c>
      <c r="V42" s="20">
        <f>Tabla_352953!A24</f>
        <v>0</v>
      </c>
      <c r="W42">
        <f>Tabla_352963!A4</f>
        <v>0</v>
      </c>
      <c r="X42" s="18">
        <f>Tabla_352954!A4</f>
        <v>0</v>
      </c>
      <c r="Y42" s="18">
        <f>Tabla_352955!A5</f>
        <v>2</v>
      </c>
      <c r="Z42" s="18">
        <f>Tabla_352974!A8</f>
        <v>0</v>
      </c>
      <c r="AA42" s="18">
        <f>Tabla_352978!A11</f>
        <v>0</v>
      </c>
      <c r="AB42" s="18">
        <f>Tabla_352975!A4</f>
        <v>0</v>
      </c>
      <c r="AC42" s="18">
        <f>Tabla_352979!A4</f>
        <v>0</v>
      </c>
      <c r="AD42" s="3" t="s">
        <v>483</v>
      </c>
      <c r="AE42" s="23">
        <v>45764</v>
      </c>
    </row>
    <row r="43" spans="1:32" x14ac:dyDescent="0.25">
      <c r="A43" s="27">
        <v>2025</v>
      </c>
      <c r="B43" s="4">
        <v>45658</v>
      </c>
      <c r="C43" s="4">
        <v>45747</v>
      </c>
      <c r="D43" s="26" t="s">
        <v>81</v>
      </c>
      <c r="F43" t="s">
        <v>405</v>
      </c>
      <c r="G43" t="s">
        <v>405</v>
      </c>
      <c r="H43" t="s">
        <v>461</v>
      </c>
      <c r="I43" s="3" t="s">
        <v>335</v>
      </c>
      <c r="J43" s="3" t="s">
        <v>290</v>
      </c>
      <c r="K43" s="3" t="s">
        <v>298</v>
      </c>
      <c r="L43" s="3" t="s">
        <v>91</v>
      </c>
      <c r="M43" s="5">
        <f>425.15*30</f>
        <v>12754.5</v>
      </c>
      <c r="N43" s="3" t="s">
        <v>462</v>
      </c>
      <c r="O43" s="7">
        <v>11321.45</v>
      </c>
      <c r="P43" t="s">
        <v>462</v>
      </c>
      <c r="Q43">
        <f>Tabla_352976!A5</f>
        <v>2</v>
      </c>
      <c r="R43" s="26">
        <v>1</v>
      </c>
      <c r="S43">
        <f>Tabla_352977!A17</f>
        <v>14</v>
      </c>
      <c r="T43">
        <f>Tabla_352946!A4</f>
        <v>0</v>
      </c>
      <c r="U43" s="26">
        <v>1</v>
      </c>
      <c r="V43" s="20">
        <f>Tabla_352953!A24</f>
        <v>0</v>
      </c>
      <c r="W43">
        <f>Tabla_352963!A4</f>
        <v>0</v>
      </c>
      <c r="X43" s="18">
        <f>Tabla_352954!A4</f>
        <v>0</v>
      </c>
      <c r="Y43" s="18">
        <f>Tabla_352955!A5</f>
        <v>2</v>
      </c>
      <c r="Z43" s="18">
        <f>Tabla_352974!A8</f>
        <v>0</v>
      </c>
      <c r="AA43" s="18">
        <f>Tabla_352978!A11</f>
        <v>0</v>
      </c>
      <c r="AB43" s="18">
        <f>Tabla_352975!A4</f>
        <v>0</v>
      </c>
      <c r="AC43" s="18">
        <f>Tabla_352979!A4</f>
        <v>0</v>
      </c>
      <c r="AD43" s="3" t="s">
        <v>483</v>
      </c>
      <c r="AE43" s="23">
        <v>45764</v>
      </c>
      <c r="AF43" s="18" t="s">
        <v>488</v>
      </c>
    </row>
    <row r="44" spans="1:32" x14ac:dyDescent="0.25">
      <c r="A44" s="27">
        <v>2025</v>
      </c>
      <c r="B44" s="4">
        <v>45658</v>
      </c>
      <c r="C44" s="4">
        <v>45747</v>
      </c>
      <c r="D44" s="26" t="s">
        <v>81</v>
      </c>
      <c r="F44" t="s">
        <v>422</v>
      </c>
      <c r="G44" t="s">
        <v>400</v>
      </c>
      <c r="H44" t="s">
        <v>461</v>
      </c>
      <c r="I44" s="3" t="s">
        <v>302</v>
      </c>
      <c r="J44" s="3" t="s">
        <v>303</v>
      </c>
      <c r="K44" s="3" t="s">
        <v>261</v>
      </c>
      <c r="L44" s="3" t="s">
        <v>91</v>
      </c>
      <c r="M44" s="5">
        <f t="shared" ref="M44:M48" si="4">425.15*30</f>
        <v>12754.5</v>
      </c>
      <c r="N44" s="3" t="s">
        <v>462</v>
      </c>
      <c r="O44" s="7">
        <v>11321.45</v>
      </c>
      <c r="P44" t="s">
        <v>462</v>
      </c>
      <c r="Q44">
        <f>Tabla_352976!A5</f>
        <v>2</v>
      </c>
      <c r="R44" s="26">
        <v>1</v>
      </c>
      <c r="S44">
        <f>Tabla_352977!A17</f>
        <v>14</v>
      </c>
      <c r="T44">
        <f>Tabla_352946!A4</f>
        <v>0</v>
      </c>
      <c r="U44" s="26">
        <v>1</v>
      </c>
      <c r="V44" s="20">
        <f>Tabla_352953!A24</f>
        <v>0</v>
      </c>
      <c r="W44">
        <f>Tabla_352963!A4</f>
        <v>0</v>
      </c>
      <c r="X44" s="18">
        <f>Tabla_352954!A4</f>
        <v>0</v>
      </c>
      <c r="Y44" s="18">
        <f>Tabla_352955!A5</f>
        <v>2</v>
      </c>
      <c r="Z44" s="18">
        <f>Tabla_352974!A8</f>
        <v>0</v>
      </c>
      <c r="AA44" s="18">
        <f>Tabla_352978!A11</f>
        <v>0</v>
      </c>
      <c r="AB44" s="18">
        <f>Tabla_352975!A4</f>
        <v>0</v>
      </c>
      <c r="AC44" s="18">
        <f>Tabla_352979!A4</f>
        <v>0</v>
      </c>
      <c r="AD44" s="3" t="s">
        <v>483</v>
      </c>
      <c r="AE44" s="23">
        <v>45764</v>
      </c>
    </row>
    <row r="45" spans="1:32" x14ac:dyDescent="0.25">
      <c r="A45" s="27">
        <v>2025</v>
      </c>
      <c r="B45" s="4">
        <v>45658</v>
      </c>
      <c r="C45" s="4">
        <v>45747</v>
      </c>
      <c r="D45" s="26" t="s">
        <v>81</v>
      </c>
      <c r="F45" t="s">
        <v>422</v>
      </c>
      <c r="G45" t="s">
        <v>400</v>
      </c>
      <c r="H45" t="s">
        <v>461</v>
      </c>
      <c r="I45" s="3" t="s">
        <v>307</v>
      </c>
      <c r="J45" s="3" t="s">
        <v>238</v>
      </c>
      <c r="K45" s="3" t="s">
        <v>308</v>
      </c>
      <c r="L45" s="3" t="s">
        <v>91</v>
      </c>
      <c r="M45" s="5">
        <f t="shared" si="4"/>
        <v>12754.5</v>
      </c>
      <c r="N45" s="3" t="s">
        <v>462</v>
      </c>
      <c r="O45" s="7">
        <v>11321.45</v>
      </c>
      <c r="P45" t="s">
        <v>462</v>
      </c>
      <c r="Q45">
        <f>Tabla_352976!A5</f>
        <v>2</v>
      </c>
      <c r="R45" s="26">
        <v>1</v>
      </c>
      <c r="S45">
        <f>Tabla_352977!A17</f>
        <v>14</v>
      </c>
      <c r="T45">
        <f>Tabla_352946!A4</f>
        <v>0</v>
      </c>
      <c r="U45" s="26">
        <v>1</v>
      </c>
      <c r="V45" s="20">
        <f>Tabla_352953!A6</f>
        <v>3</v>
      </c>
      <c r="W45">
        <f>Tabla_352963!A4</f>
        <v>0</v>
      </c>
      <c r="X45" s="18">
        <f>Tabla_352954!A4</f>
        <v>0</v>
      </c>
      <c r="Y45" s="18">
        <f>Tabla_352955!A6</f>
        <v>0</v>
      </c>
      <c r="Z45" s="18">
        <f>Tabla_352974!A8</f>
        <v>0</v>
      </c>
      <c r="AA45" s="18">
        <f>Tabla_352978!A11</f>
        <v>0</v>
      </c>
      <c r="AB45" s="18">
        <f>Tabla_352975!A4</f>
        <v>0</v>
      </c>
      <c r="AC45" s="18">
        <f>Tabla_352979!A4</f>
        <v>0</v>
      </c>
      <c r="AD45" s="3" t="s">
        <v>483</v>
      </c>
      <c r="AE45" s="23">
        <v>45764</v>
      </c>
    </row>
    <row r="46" spans="1:32" x14ac:dyDescent="0.25">
      <c r="A46" s="27">
        <v>2025</v>
      </c>
      <c r="B46" s="4">
        <v>45658</v>
      </c>
      <c r="C46" s="4">
        <v>45747</v>
      </c>
      <c r="D46" s="26" t="s">
        <v>81</v>
      </c>
      <c r="F46" t="s">
        <v>422</v>
      </c>
      <c r="G46" t="s">
        <v>400</v>
      </c>
      <c r="H46" t="s">
        <v>458</v>
      </c>
      <c r="I46" s="3" t="s">
        <v>309</v>
      </c>
      <c r="J46" s="3" t="s">
        <v>228</v>
      </c>
      <c r="K46" s="3" t="s">
        <v>310</v>
      </c>
      <c r="L46" s="3" t="s">
        <v>91</v>
      </c>
      <c r="M46" s="5">
        <f t="shared" si="4"/>
        <v>12754.5</v>
      </c>
      <c r="N46" s="3" t="s">
        <v>462</v>
      </c>
      <c r="O46" s="7">
        <v>11321.45</v>
      </c>
      <c r="P46" t="s">
        <v>462</v>
      </c>
      <c r="Q46">
        <f>Tabla_352976!A5</f>
        <v>2</v>
      </c>
      <c r="R46" s="26">
        <v>1</v>
      </c>
      <c r="S46">
        <f>Tabla_352977!A17</f>
        <v>14</v>
      </c>
      <c r="T46">
        <f>Tabla_352946!A4</f>
        <v>0</v>
      </c>
      <c r="U46" s="26">
        <v>1</v>
      </c>
      <c r="V46" s="20">
        <f>Tabla_352953!A6</f>
        <v>3</v>
      </c>
      <c r="W46">
        <f>Tabla_352963!A4</f>
        <v>0</v>
      </c>
      <c r="X46" s="18">
        <f>Tabla_352954!A4</f>
        <v>0</v>
      </c>
      <c r="Y46" s="18">
        <f>Tabla_352955!A5</f>
        <v>2</v>
      </c>
      <c r="Z46" s="18">
        <f>Tabla_352974!A8</f>
        <v>0</v>
      </c>
      <c r="AA46" s="18">
        <f>Tabla_352978!A11</f>
        <v>0</v>
      </c>
      <c r="AB46" s="18">
        <f>Tabla_352975!A4</f>
        <v>0</v>
      </c>
      <c r="AC46" s="18">
        <f>Tabla_352979!A4</f>
        <v>0</v>
      </c>
      <c r="AD46" s="3" t="s">
        <v>483</v>
      </c>
      <c r="AE46" s="23">
        <v>45764</v>
      </c>
    </row>
    <row r="47" spans="1:32" x14ac:dyDescent="0.25">
      <c r="A47" s="27">
        <v>2025</v>
      </c>
      <c r="B47" s="4">
        <v>45658</v>
      </c>
      <c r="C47" s="4">
        <v>45747</v>
      </c>
      <c r="D47" s="26" t="s">
        <v>81</v>
      </c>
      <c r="F47" t="s">
        <v>422</v>
      </c>
      <c r="G47" t="s">
        <v>400</v>
      </c>
      <c r="H47" t="s">
        <v>461</v>
      </c>
      <c r="I47" s="3" t="s">
        <v>327</v>
      </c>
      <c r="J47" s="3" t="s">
        <v>328</v>
      </c>
      <c r="K47" s="3" t="s">
        <v>329</v>
      </c>
      <c r="L47" s="3" t="s">
        <v>91</v>
      </c>
      <c r="M47" s="5">
        <f t="shared" si="4"/>
        <v>12754.5</v>
      </c>
      <c r="N47" s="3" t="s">
        <v>462</v>
      </c>
      <c r="O47" s="7">
        <v>11321.45</v>
      </c>
      <c r="P47" t="s">
        <v>462</v>
      </c>
      <c r="Q47">
        <f>Tabla_352976!A5</f>
        <v>2</v>
      </c>
      <c r="R47" s="26">
        <v>1</v>
      </c>
      <c r="S47">
        <f>Tabla_352977!A17</f>
        <v>14</v>
      </c>
      <c r="T47">
        <f>Tabla_352946!A4</f>
        <v>0</v>
      </c>
      <c r="U47" s="26">
        <v>1</v>
      </c>
      <c r="V47" s="20">
        <f>Tabla_352953!A6</f>
        <v>3</v>
      </c>
      <c r="W47">
        <f>Tabla_352963!A4</f>
        <v>0</v>
      </c>
      <c r="X47" s="18">
        <f>Tabla_352954!A4</f>
        <v>0</v>
      </c>
      <c r="Y47" s="18">
        <f>Tabla_352955!A5</f>
        <v>2</v>
      </c>
      <c r="Z47" s="18">
        <f>Tabla_352974!A8</f>
        <v>0</v>
      </c>
      <c r="AA47" s="18">
        <f>Tabla_352978!A11</f>
        <v>0</v>
      </c>
      <c r="AB47" s="18">
        <f>Tabla_352975!A4</f>
        <v>0</v>
      </c>
      <c r="AC47" s="18">
        <f>Tabla_352979!A4</f>
        <v>0</v>
      </c>
      <c r="AD47" s="3" t="s">
        <v>483</v>
      </c>
      <c r="AE47" s="23">
        <v>45764</v>
      </c>
    </row>
    <row r="48" spans="1:32" x14ac:dyDescent="0.25">
      <c r="A48" s="27">
        <v>2025</v>
      </c>
      <c r="B48" s="4">
        <v>45658</v>
      </c>
      <c r="C48" s="4">
        <v>45747</v>
      </c>
      <c r="D48" s="26" t="s">
        <v>81</v>
      </c>
      <c r="F48" t="s">
        <v>422</v>
      </c>
      <c r="G48" t="s">
        <v>400</v>
      </c>
      <c r="H48" t="s">
        <v>458</v>
      </c>
      <c r="I48" s="3" t="s">
        <v>330</v>
      </c>
      <c r="J48" s="3" t="s">
        <v>331</v>
      </c>
      <c r="K48" s="3" t="s">
        <v>332</v>
      </c>
      <c r="L48" s="3" t="s">
        <v>91</v>
      </c>
      <c r="M48" s="5">
        <f t="shared" si="4"/>
        <v>12754.5</v>
      </c>
      <c r="N48" s="3" t="s">
        <v>462</v>
      </c>
      <c r="O48" s="7">
        <v>11321.45</v>
      </c>
      <c r="P48" t="s">
        <v>462</v>
      </c>
      <c r="Q48">
        <f>Tabla_352976!A5</f>
        <v>2</v>
      </c>
      <c r="R48" s="26">
        <v>1</v>
      </c>
      <c r="S48">
        <f>Tabla_352977!A17</f>
        <v>14</v>
      </c>
      <c r="T48">
        <f>Tabla_352946!A4</f>
        <v>0</v>
      </c>
      <c r="U48" s="26">
        <v>1</v>
      </c>
      <c r="V48" s="20">
        <f>Tabla_352953!A24</f>
        <v>0</v>
      </c>
      <c r="W48">
        <f>Tabla_352963!A4</f>
        <v>0</v>
      </c>
      <c r="X48" s="18">
        <f>Tabla_352954!A4</f>
        <v>0</v>
      </c>
      <c r="Y48" s="18">
        <f>Tabla_352955!A5</f>
        <v>2</v>
      </c>
      <c r="Z48" s="18">
        <f>Tabla_352974!A8</f>
        <v>0</v>
      </c>
      <c r="AA48" s="18">
        <f>Tabla_352978!A11</f>
        <v>0</v>
      </c>
      <c r="AB48" s="18">
        <f>Tabla_352975!A4</f>
        <v>0</v>
      </c>
      <c r="AC48" s="18">
        <f>Tabla_352979!A4</f>
        <v>0</v>
      </c>
      <c r="AD48" s="3" t="s">
        <v>483</v>
      </c>
      <c r="AE48" s="23">
        <v>45764</v>
      </c>
    </row>
    <row r="49" spans="1:32" x14ac:dyDescent="0.25">
      <c r="A49" s="27">
        <v>2025</v>
      </c>
      <c r="B49" s="4">
        <v>45658</v>
      </c>
      <c r="C49" s="4">
        <v>45747</v>
      </c>
      <c r="D49" s="26" t="s">
        <v>81</v>
      </c>
      <c r="F49" t="s">
        <v>450</v>
      </c>
      <c r="G49" t="s">
        <v>447</v>
      </c>
      <c r="H49" t="s">
        <v>460</v>
      </c>
      <c r="I49" s="3" t="s">
        <v>342</v>
      </c>
      <c r="J49" s="3" t="s">
        <v>343</v>
      </c>
      <c r="K49" s="3" t="s">
        <v>344</v>
      </c>
      <c r="L49" s="3" t="s">
        <v>91</v>
      </c>
      <c r="M49" s="5">
        <f>382.4*30</f>
        <v>11472</v>
      </c>
      <c r="N49" s="3" t="s">
        <v>462</v>
      </c>
      <c r="O49" s="7">
        <v>10270.879999999999</v>
      </c>
      <c r="P49" t="s">
        <v>462</v>
      </c>
      <c r="Q49">
        <f>Tabla_352976!A6</f>
        <v>3</v>
      </c>
      <c r="R49" s="26">
        <v>1</v>
      </c>
      <c r="S49">
        <f>Tabla_352977!A20</f>
        <v>17</v>
      </c>
      <c r="T49">
        <f>Tabla_352946!A4</f>
        <v>0</v>
      </c>
      <c r="U49" s="26">
        <v>1</v>
      </c>
      <c r="V49" s="20">
        <f>Tabla_352953!A10</f>
        <v>7</v>
      </c>
      <c r="W49">
        <f>Tabla_352963!A4</f>
        <v>0</v>
      </c>
      <c r="X49" s="18">
        <f>Tabla_352954!A4</f>
        <v>0</v>
      </c>
      <c r="Y49" s="18">
        <f>Tabla_352955!A5</f>
        <v>2</v>
      </c>
      <c r="Z49" s="18">
        <f>Tabla_352974!A4</f>
        <v>1</v>
      </c>
      <c r="AA49" s="18">
        <f>Tabla_352978!A11</f>
        <v>0</v>
      </c>
      <c r="AB49" s="18">
        <f>Tabla_352975!A4</f>
        <v>0</v>
      </c>
      <c r="AC49" s="18">
        <f>Tabla_352979!A4</f>
        <v>0</v>
      </c>
      <c r="AD49" s="3" t="s">
        <v>483</v>
      </c>
      <c r="AE49" s="23">
        <v>45764</v>
      </c>
    </row>
    <row r="50" spans="1:32" x14ac:dyDescent="0.25">
      <c r="A50" s="27">
        <v>2025</v>
      </c>
      <c r="B50" s="4">
        <v>45658</v>
      </c>
      <c r="C50" s="4">
        <v>45747</v>
      </c>
      <c r="D50" s="26" t="s">
        <v>81</v>
      </c>
      <c r="F50" t="s">
        <v>450</v>
      </c>
      <c r="G50" t="s">
        <v>447</v>
      </c>
      <c r="H50" t="s">
        <v>460</v>
      </c>
      <c r="I50" s="3" t="s">
        <v>340</v>
      </c>
      <c r="J50" s="3" t="s">
        <v>324</v>
      </c>
      <c r="K50" s="3" t="s">
        <v>341</v>
      </c>
      <c r="L50" s="3" t="s">
        <v>91</v>
      </c>
      <c r="M50" s="5">
        <f t="shared" ref="M50:M58" si="5">382.4*30</f>
        <v>11472</v>
      </c>
      <c r="N50" s="3" t="s">
        <v>462</v>
      </c>
      <c r="O50" s="7">
        <v>10270.879999999999</v>
      </c>
      <c r="P50" t="s">
        <v>462</v>
      </c>
      <c r="Q50">
        <f>Tabla_352976!A6</f>
        <v>3</v>
      </c>
      <c r="R50" s="26">
        <v>1</v>
      </c>
      <c r="S50">
        <f>Tabla_352977!A20</f>
        <v>17</v>
      </c>
      <c r="T50">
        <f>Tabla_352946!A4</f>
        <v>0</v>
      </c>
      <c r="U50" s="26">
        <v>1</v>
      </c>
      <c r="V50" s="20">
        <f>Tabla_352953!A8</f>
        <v>5</v>
      </c>
      <c r="W50">
        <f>Tabla_352963!A4</f>
        <v>0</v>
      </c>
      <c r="X50" s="18">
        <f>Tabla_352954!A4</f>
        <v>0</v>
      </c>
      <c r="Y50" s="18">
        <f>Tabla_352955!A5</f>
        <v>2</v>
      </c>
      <c r="Z50" s="18">
        <f>Tabla_352974!A8</f>
        <v>0</v>
      </c>
      <c r="AA50" s="18">
        <f>Tabla_352978!A11</f>
        <v>0</v>
      </c>
      <c r="AB50" s="18">
        <f>Tabla_352975!A4</f>
        <v>0</v>
      </c>
      <c r="AC50" s="18">
        <f>Tabla_352979!A4</f>
        <v>0</v>
      </c>
      <c r="AD50" s="3" t="s">
        <v>483</v>
      </c>
      <c r="AE50" s="23">
        <v>45764</v>
      </c>
    </row>
    <row r="51" spans="1:32" x14ac:dyDescent="0.25">
      <c r="A51" s="27">
        <v>2025</v>
      </c>
      <c r="B51" s="4">
        <v>45658</v>
      </c>
      <c r="C51" s="4">
        <v>45747</v>
      </c>
      <c r="D51" s="26" t="s">
        <v>81</v>
      </c>
      <c r="F51" t="s">
        <v>450</v>
      </c>
      <c r="G51" t="s">
        <v>447</v>
      </c>
      <c r="H51" t="s">
        <v>460</v>
      </c>
      <c r="I51" s="3" t="s">
        <v>346</v>
      </c>
      <c r="J51" s="3" t="s">
        <v>259</v>
      </c>
      <c r="K51" s="3" t="s">
        <v>347</v>
      </c>
      <c r="L51" s="3" t="s">
        <v>91</v>
      </c>
      <c r="M51" s="5">
        <f t="shared" si="5"/>
        <v>11472</v>
      </c>
      <c r="N51" s="3" t="s">
        <v>462</v>
      </c>
      <c r="O51" s="7">
        <v>10270.879999999999</v>
      </c>
      <c r="P51" t="s">
        <v>462</v>
      </c>
      <c r="Q51">
        <f>Tabla_352976!A6</f>
        <v>3</v>
      </c>
      <c r="R51" s="26">
        <v>1</v>
      </c>
      <c r="S51">
        <f>Tabla_352977!A20</f>
        <v>17</v>
      </c>
      <c r="T51">
        <f>Tabla_352946!A4</f>
        <v>0</v>
      </c>
      <c r="U51" s="26">
        <v>1</v>
      </c>
      <c r="V51" s="20">
        <f>Tabla_352953!A24</f>
        <v>0</v>
      </c>
      <c r="W51">
        <f>Tabla_352963!A4</f>
        <v>0</v>
      </c>
      <c r="X51" s="18">
        <f>Tabla_352954!A4</f>
        <v>0</v>
      </c>
      <c r="Y51" s="18">
        <f>Tabla_352955!A5</f>
        <v>2</v>
      </c>
      <c r="Z51" s="18">
        <f>Tabla_352974!A8</f>
        <v>0</v>
      </c>
      <c r="AA51" s="18">
        <f>Tabla_352978!A11</f>
        <v>0</v>
      </c>
      <c r="AB51" s="18">
        <f>Tabla_352975!A4</f>
        <v>0</v>
      </c>
      <c r="AC51" s="18">
        <f>Tabla_352979!A4</f>
        <v>0</v>
      </c>
      <c r="AD51" s="3" t="s">
        <v>483</v>
      </c>
      <c r="AE51" s="23">
        <v>45764</v>
      </c>
    </row>
    <row r="52" spans="1:32" x14ac:dyDescent="0.25">
      <c r="A52" s="27">
        <v>2025</v>
      </c>
      <c r="B52" s="4">
        <v>45658</v>
      </c>
      <c r="C52" s="4">
        <v>45747</v>
      </c>
      <c r="D52" s="26" t="s">
        <v>81</v>
      </c>
      <c r="F52" t="s">
        <v>450</v>
      </c>
      <c r="G52" t="s">
        <v>447</v>
      </c>
      <c r="H52" t="s">
        <v>460</v>
      </c>
      <c r="I52" s="3" t="s">
        <v>314</v>
      </c>
      <c r="J52" s="3" t="s">
        <v>315</v>
      </c>
      <c r="K52" s="3" t="s">
        <v>316</v>
      </c>
      <c r="L52" s="3" t="s">
        <v>91</v>
      </c>
      <c r="M52" s="5">
        <f t="shared" si="5"/>
        <v>11472</v>
      </c>
      <c r="N52" s="3" t="s">
        <v>462</v>
      </c>
      <c r="O52" s="7">
        <v>10270.879999999999</v>
      </c>
      <c r="P52" t="s">
        <v>462</v>
      </c>
      <c r="Q52">
        <f>Tabla_352976!A6</f>
        <v>3</v>
      </c>
      <c r="R52" s="26">
        <v>1</v>
      </c>
      <c r="S52">
        <f>Tabla_352977!A20</f>
        <v>17</v>
      </c>
      <c r="T52">
        <f>Tabla_352946!A4</f>
        <v>0</v>
      </c>
      <c r="U52" s="26">
        <v>1</v>
      </c>
      <c r="V52" s="20">
        <f>Tabla_352953!A24</f>
        <v>0</v>
      </c>
      <c r="W52">
        <f>Tabla_352963!A4</f>
        <v>0</v>
      </c>
      <c r="X52" s="18">
        <f>Tabla_352954!A4</f>
        <v>0</v>
      </c>
      <c r="Y52" s="18">
        <f>Tabla_352955!A5</f>
        <v>2</v>
      </c>
      <c r="Z52" s="18">
        <f>Tabla_352974!A6</f>
        <v>3</v>
      </c>
      <c r="AA52" s="18">
        <f>Tabla_352978!A11</f>
        <v>0</v>
      </c>
      <c r="AB52" s="18">
        <f>Tabla_352975!A4</f>
        <v>0</v>
      </c>
      <c r="AC52" s="18">
        <f>Tabla_352979!A4</f>
        <v>0</v>
      </c>
      <c r="AD52" s="3" t="s">
        <v>483</v>
      </c>
      <c r="AE52" s="23">
        <v>45764</v>
      </c>
    </row>
    <row r="53" spans="1:32" x14ac:dyDescent="0.25">
      <c r="A53" s="27">
        <v>2025</v>
      </c>
      <c r="B53" s="4">
        <v>45658</v>
      </c>
      <c r="C53" s="4">
        <v>45747</v>
      </c>
      <c r="D53" s="26" t="s">
        <v>81</v>
      </c>
      <c r="F53" t="s">
        <v>450</v>
      </c>
      <c r="G53" t="s">
        <v>447</v>
      </c>
      <c r="H53" t="s">
        <v>460</v>
      </c>
      <c r="I53" s="3" t="s">
        <v>317</v>
      </c>
      <c r="J53" s="3" t="s">
        <v>318</v>
      </c>
      <c r="K53" s="3" t="s">
        <v>319</v>
      </c>
      <c r="L53" s="3" t="s">
        <v>91</v>
      </c>
      <c r="M53" s="5">
        <f t="shared" si="5"/>
        <v>11472</v>
      </c>
      <c r="N53" s="3" t="s">
        <v>462</v>
      </c>
      <c r="O53" s="7">
        <v>10270.879999999999</v>
      </c>
      <c r="P53" t="s">
        <v>462</v>
      </c>
      <c r="Q53">
        <f>Tabla_352976!A6</f>
        <v>3</v>
      </c>
      <c r="R53" s="26">
        <v>1</v>
      </c>
      <c r="S53">
        <f>Tabla_352977!A20</f>
        <v>17</v>
      </c>
      <c r="T53">
        <f>Tabla_352946!A4</f>
        <v>0</v>
      </c>
      <c r="U53" s="26">
        <v>1</v>
      </c>
      <c r="V53" s="20">
        <f>Tabla_352953!A10</f>
        <v>7</v>
      </c>
      <c r="W53">
        <f>Tabla_352963!A4</f>
        <v>0</v>
      </c>
      <c r="X53" s="18">
        <f>Tabla_352954!A4</f>
        <v>0</v>
      </c>
      <c r="Y53" s="18">
        <f>Tabla_352955!A5</f>
        <v>2</v>
      </c>
      <c r="Z53" s="18">
        <f>Tabla_352974!A8</f>
        <v>0</v>
      </c>
      <c r="AA53" s="18">
        <f>Tabla_352978!A11</f>
        <v>0</v>
      </c>
      <c r="AB53" s="18">
        <f>Tabla_352975!A4</f>
        <v>0</v>
      </c>
      <c r="AC53" s="18">
        <f>Tabla_352979!A4</f>
        <v>0</v>
      </c>
      <c r="AD53" s="3" t="s">
        <v>483</v>
      </c>
      <c r="AE53" s="23">
        <v>45764</v>
      </c>
    </row>
    <row r="54" spans="1:32" x14ac:dyDescent="0.25">
      <c r="A54" s="27">
        <v>2025</v>
      </c>
      <c r="B54" s="4">
        <v>45658</v>
      </c>
      <c r="C54" s="4">
        <v>45747</v>
      </c>
      <c r="D54" s="26" t="s">
        <v>81</v>
      </c>
      <c r="F54" t="s">
        <v>450</v>
      </c>
      <c r="G54" t="s">
        <v>447</v>
      </c>
      <c r="H54" t="s">
        <v>460</v>
      </c>
      <c r="I54" s="3" t="s">
        <v>336</v>
      </c>
      <c r="J54" s="3" t="s">
        <v>313</v>
      </c>
      <c r="K54" s="3" t="s">
        <v>305</v>
      </c>
      <c r="L54" s="3" t="s">
        <v>91</v>
      </c>
      <c r="M54" s="5">
        <f t="shared" si="5"/>
        <v>11472</v>
      </c>
      <c r="N54" s="3" t="s">
        <v>462</v>
      </c>
      <c r="O54" s="7">
        <v>10270.879999999999</v>
      </c>
      <c r="P54" t="s">
        <v>462</v>
      </c>
      <c r="Q54">
        <f>Tabla_352976!A6</f>
        <v>3</v>
      </c>
      <c r="R54" s="26">
        <v>1</v>
      </c>
      <c r="S54">
        <f>Tabla_352977!A20</f>
        <v>17</v>
      </c>
      <c r="T54">
        <f>Tabla_352946!A4</f>
        <v>0</v>
      </c>
      <c r="U54" s="26">
        <v>1</v>
      </c>
      <c r="V54" s="20">
        <f>Tabla_352953!A7</f>
        <v>4</v>
      </c>
      <c r="W54">
        <f>Tabla_352963!A4</f>
        <v>0</v>
      </c>
      <c r="X54" s="18">
        <f>Tabla_352954!A4</f>
        <v>0</v>
      </c>
      <c r="Y54" s="18">
        <f>Tabla_352955!A5</f>
        <v>2</v>
      </c>
      <c r="Z54" s="18">
        <f>Tabla_352974!A6</f>
        <v>3</v>
      </c>
      <c r="AA54" s="18">
        <f>Tabla_352978!A11</f>
        <v>0</v>
      </c>
      <c r="AB54" s="18">
        <f>Tabla_352975!A4</f>
        <v>0</v>
      </c>
      <c r="AC54" s="18">
        <f>Tabla_352979!A4</f>
        <v>0</v>
      </c>
      <c r="AD54" s="3" t="s">
        <v>483</v>
      </c>
      <c r="AE54" s="23">
        <v>45764</v>
      </c>
    </row>
    <row r="55" spans="1:32" x14ac:dyDescent="0.25">
      <c r="A55" s="27">
        <v>2025</v>
      </c>
      <c r="B55" s="4">
        <v>45658</v>
      </c>
      <c r="C55" s="4">
        <v>45747</v>
      </c>
      <c r="D55" s="26" t="s">
        <v>81</v>
      </c>
      <c r="F55" t="s">
        <v>450</v>
      </c>
      <c r="G55" t="s">
        <v>447</v>
      </c>
      <c r="H55" t="s">
        <v>460</v>
      </c>
      <c r="I55" s="3" t="s">
        <v>337</v>
      </c>
      <c r="J55" s="3" t="s">
        <v>338</v>
      </c>
      <c r="K55" s="3" t="s">
        <v>339</v>
      </c>
      <c r="L55" s="3" t="s">
        <v>91</v>
      </c>
      <c r="M55" s="5">
        <f t="shared" si="5"/>
        <v>11472</v>
      </c>
      <c r="N55" s="3" t="s">
        <v>462</v>
      </c>
      <c r="O55" s="7">
        <v>10270.879999999999</v>
      </c>
      <c r="P55" t="s">
        <v>462</v>
      </c>
      <c r="Q55">
        <f>Tabla_352976!A6</f>
        <v>3</v>
      </c>
      <c r="R55" s="26">
        <v>1</v>
      </c>
      <c r="S55">
        <f>Tabla_352977!A20</f>
        <v>17</v>
      </c>
      <c r="T55">
        <f>Tabla_352946!A4</f>
        <v>0</v>
      </c>
      <c r="U55" s="26">
        <v>1</v>
      </c>
      <c r="V55" s="20">
        <f>Tabla_352953!A24</f>
        <v>0</v>
      </c>
      <c r="W55">
        <f>Tabla_352963!A4</f>
        <v>0</v>
      </c>
      <c r="X55" s="18">
        <f>Tabla_352954!A4</f>
        <v>0</v>
      </c>
      <c r="Y55" s="18">
        <f>Tabla_352955!A5</f>
        <v>2</v>
      </c>
      <c r="Z55" s="18">
        <f>Tabla_352974!A8</f>
        <v>0</v>
      </c>
      <c r="AA55" s="18">
        <f>Tabla_352978!A11</f>
        <v>0</v>
      </c>
      <c r="AB55" s="18">
        <f>Tabla_352975!A4</f>
        <v>0</v>
      </c>
      <c r="AC55" s="18">
        <f>Tabla_352979!A4</f>
        <v>0</v>
      </c>
      <c r="AD55" s="3" t="s">
        <v>483</v>
      </c>
      <c r="AE55" s="23">
        <v>45764</v>
      </c>
    </row>
    <row r="56" spans="1:32" x14ac:dyDescent="0.25">
      <c r="A56" s="27">
        <v>2025</v>
      </c>
      <c r="B56" s="4">
        <v>45658</v>
      </c>
      <c r="C56" s="4">
        <v>45747</v>
      </c>
      <c r="D56" s="26" t="s">
        <v>81</v>
      </c>
      <c r="F56" t="s">
        <v>450</v>
      </c>
      <c r="G56" t="s">
        <v>447</v>
      </c>
      <c r="H56" t="s">
        <v>460</v>
      </c>
      <c r="I56" s="3" t="s">
        <v>384</v>
      </c>
      <c r="J56" s="3" t="s">
        <v>385</v>
      </c>
      <c r="K56" s="3" t="s">
        <v>248</v>
      </c>
      <c r="L56" s="3" t="s">
        <v>91</v>
      </c>
      <c r="M56" s="5">
        <f t="shared" si="5"/>
        <v>11472</v>
      </c>
      <c r="N56" s="3" t="s">
        <v>462</v>
      </c>
      <c r="O56" s="7">
        <v>10270.879999999999</v>
      </c>
      <c r="P56" t="s">
        <v>462</v>
      </c>
      <c r="Q56">
        <f>Tabla_352976!A6</f>
        <v>3</v>
      </c>
      <c r="R56" s="26">
        <v>1</v>
      </c>
      <c r="S56">
        <f>Tabla_352977!A20</f>
        <v>17</v>
      </c>
      <c r="T56">
        <f>Tabla_352946!A4</f>
        <v>0</v>
      </c>
      <c r="U56" s="26">
        <v>1</v>
      </c>
      <c r="V56" s="20">
        <f>Tabla_352953!A24</f>
        <v>0</v>
      </c>
      <c r="W56">
        <f>Tabla_352963!A4</f>
        <v>0</v>
      </c>
      <c r="X56" s="18">
        <f>Tabla_352954!A4</f>
        <v>0</v>
      </c>
      <c r="Y56" s="18">
        <f>Tabla_352955!A5</f>
        <v>2</v>
      </c>
      <c r="Z56" s="18">
        <f>Tabla_352974!A8</f>
        <v>0</v>
      </c>
      <c r="AA56" s="18">
        <f>Tabla_352978!A11</f>
        <v>0</v>
      </c>
      <c r="AB56" s="18">
        <f>Tabla_352975!A4</f>
        <v>0</v>
      </c>
      <c r="AC56" s="18">
        <f>Tabla_352979!A4</f>
        <v>0</v>
      </c>
      <c r="AD56" s="3" t="s">
        <v>483</v>
      </c>
      <c r="AE56" s="23">
        <v>45764</v>
      </c>
      <c r="AF56" s="18" t="s">
        <v>490</v>
      </c>
    </row>
    <row r="57" spans="1:32" x14ac:dyDescent="0.25">
      <c r="A57" s="27">
        <v>2025</v>
      </c>
      <c r="B57" s="4">
        <v>45658</v>
      </c>
      <c r="C57" s="4">
        <v>45747</v>
      </c>
      <c r="D57" s="26" t="s">
        <v>81</v>
      </c>
      <c r="F57" t="s">
        <v>450</v>
      </c>
      <c r="G57" t="s">
        <v>447</v>
      </c>
      <c r="H57" t="s">
        <v>460</v>
      </c>
      <c r="I57" s="3" t="s">
        <v>386</v>
      </c>
      <c r="J57" s="3" t="s">
        <v>387</v>
      </c>
      <c r="K57" s="3" t="s">
        <v>388</v>
      </c>
      <c r="L57" s="3" t="s">
        <v>91</v>
      </c>
      <c r="M57" s="5">
        <f t="shared" si="5"/>
        <v>11472</v>
      </c>
      <c r="N57" s="3" t="s">
        <v>462</v>
      </c>
      <c r="O57" s="7">
        <v>10270.879999999999</v>
      </c>
      <c r="P57" t="s">
        <v>462</v>
      </c>
      <c r="Q57">
        <f>Tabla_352976!A6</f>
        <v>3</v>
      </c>
      <c r="R57" s="26">
        <v>1</v>
      </c>
      <c r="S57">
        <f>Tabla_352977!A20</f>
        <v>17</v>
      </c>
      <c r="T57">
        <f>Tabla_352946!A4</f>
        <v>0</v>
      </c>
      <c r="U57" s="26">
        <v>1</v>
      </c>
      <c r="V57" s="20">
        <f>Tabla_352953!A10</f>
        <v>7</v>
      </c>
      <c r="W57">
        <f>Tabla_352963!A4</f>
        <v>0</v>
      </c>
      <c r="X57" s="18">
        <f>Tabla_352954!A4</f>
        <v>0</v>
      </c>
      <c r="Y57" s="18">
        <f>Tabla_352955!A5</f>
        <v>2</v>
      </c>
      <c r="Z57" s="18">
        <f>Tabla_352974!A8</f>
        <v>0</v>
      </c>
      <c r="AA57" s="18">
        <f>Tabla_352978!A11</f>
        <v>0</v>
      </c>
      <c r="AB57" s="18">
        <f>Tabla_352975!A4</f>
        <v>0</v>
      </c>
      <c r="AC57" s="18">
        <f>Tabla_352979!A4</f>
        <v>0</v>
      </c>
      <c r="AD57" s="3" t="s">
        <v>483</v>
      </c>
      <c r="AE57" s="23">
        <v>45764</v>
      </c>
    </row>
    <row r="58" spans="1:32" x14ac:dyDescent="0.25">
      <c r="A58" s="27">
        <v>2025</v>
      </c>
      <c r="B58" s="4">
        <v>45658</v>
      </c>
      <c r="C58" s="4">
        <v>45747</v>
      </c>
      <c r="D58" s="26" t="s">
        <v>81</v>
      </c>
      <c r="F58" t="s">
        <v>450</v>
      </c>
      <c r="G58" t="s">
        <v>447</v>
      </c>
      <c r="H58" t="s">
        <v>460</v>
      </c>
      <c r="I58" s="3" t="s">
        <v>389</v>
      </c>
      <c r="J58" s="3" t="s">
        <v>390</v>
      </c>
      <c r="K58" s="3" t="s">
        <v>391</v>
      </c>
      <c r="L58" s="3" t="s">
        <v>91</v>
      </c>
      <c r="M58" s="5">
        <f t="shared" si="5"/>
        <v>11472</v>
      </c>
      <c r="N58" s="3" t="s">
        <v>462</v>
      </c>
      <c r="O58" s="7">
        <v>10270.879999999999</v>
      </c>
      <c r="P58" t="s">
        <v>462</v>
      </c>
      <c r="Q58">
        <f>Tabla_352976!A6</f>
        <v>3</v>
      </c>
      <c r="R58" s="26">
        <v>1</v>
      </c>
      <c r="S58">
        <f>Tabla_352977!A20</f>
        <v>17</v>
      </c>
      <c r="T58">
        <f>Tabla_352946!A4</f>
        <v>0</v>
      </c>
      <c r="U58" s="26">
        <v>1</v>
      </c>
      <c r="V58" s="20">
        <f>Tabla_352953!A10</f>
        <v>7</v>
      </c>
      <c r="W58">
        <f>Tabla_352963!A4</f>
        <v>0</v>
      </c>
      <c r="X58" s="18">
        <f>Tabla_352954!A4</f>
        <v>0</v>
      </c>
      <c r="Y58" s="18">
        <f>Tabla_352955!A6</f>
        <v>0</v>
      </c>
      <c r="Z58" s="18">
        <f>Tabla_352974!A8</f>
        <v>0</v>
      </c>
      <c r="AA58" s="18">
        <f>Tabla_352978!A11</f>
        <v>0</v>
      </c>
      <c r="AB58" s="18">
        <f>Tabla_352975!A4</f>
        <v>0</v>
      </c>
      <c r="AC58" s="18">
        <f>Tabla_352979!A4</f>
        <v>0</v>
      </c>
      <c r="AD58" s="3" t="s">
        <v>483</v>
      </c>
      <c r="AE58" s="23">
        <v>45764</v>
      </c>
    </row>
    <row r="59" spans="1:32" x14ac:dyDescent="0.25">
      <c r="A59" s="27">
        <v>2025</v>
      </c>
      <c r="B59" s="4">
        <v>45658</v>
      </c>
      <c r="C59" s="4">
        <v>45747</v>
      </c>
      <c r="D59" s="26" t="s">
        <v>81</v>
      </c>
      <c r="F59" t="s">
        <v>451</v>
      </c>
      <c r="G59" t="s">
        <v>451</v>
      </c>
      <c r="H59" t="s">
        <v>460</v>
      </c>
      <c r="I59" s="3" t="s">
        <v>345</v>
      </c>
      <c r="J59" s="3" t="s">
        <v>326</v>
      </c>
      <c r="K59" s="3" t="s">
        <v>271</v>
      </c>
      <c r="L59" s="3" t="s">
        <v>91</v>
      </c>
      <c r="M59" s="5">
        <f>366.3*30</f>
        <v>10989</v>
      </c>
      <c r="N59" s="3" t="s">
        <v>462</v>
      </c>
      <c r="O59" s="7">
        <v>9876.42</v>
      </c>
      <c r="P59" t="s">
        <v>462</v>
      </c>
      <c r="Q59">
        <f>Tabla_352976!A13</f>
        <v>0</v>
      </c>
      <c r="R59" s="26">
        <v>1</v>
      </c>
      <c r="S59">
        <f>Tabla_352977!A27</f>
        <v>0</v>
      </c>
      <c r="T59">
        <f>Tabla_352946!A4</f>
        <v>0</v>
      </c>
      <c r="U59" s="26">
        <v>1</v>
      </c>
      <c r="V59" s="20">
        <f>Tabla_352953!A24</f>
        <v>0</v>
      </c>
      <c r="W59">
        <f>Tabla_352963!A4</f>
        <v>0</v>
      </c>
      <c r="X59" s="18">
        <f>Tabla_352954!A4</f>
        <v>0</v>
      </c>
      <c r="Y59" s="18">
        <f>Tabla_352955!A6</f>
        <v>0</v>
      </c>
      <c r="Z59" s="18">
        <f>Tabla_352974!A8</f>
        <v>0</v>
      </c>
      <c r="AA59" s="18">
        <f>Tabla_352978!A11</f>
        <v>0</v>
      </c>
      <c r="AB59" s="18">
        <f>Tabla_352975!A4</f>
        <v>0</v>
      </c>
      <c r="AC59" s="18">
        <f>Tabla_352979!A4</f>
        <v>0</v>
      </c>
      <c r="AD59" s="3" t="s">
        <v>483</v>
      </c>
      <c r="AE59" s="23">
        <v>45764</v>
      </c>
    </row>
    <row r="60" spans="1:32" x14ac:dyDescent="0.25">
      <c r="A60" s="27">
        <v>2025</v>
      </c>
      <c r="B60" s="4">
        <v>45658</v>
      </c>
      <c r="C60" s="4">
        <v>45747</v>
      </c>
      <c r="D60" s="26" t="s">
        <v>81</v>
      </c>
      <c r="F60" t="s">
        <v>451</v>
      </c>
      <c r="G60" t="s">
        <v>451</v>
      </c>
      <c r="H60" t="s">
        <v>460</v>
      </c>
      <c r="I60" s="3" t="s">
        <v>350</v>
      </c>
      <c r="J60" s="3" t="s">
        <v>248</v>
      </c>
      <c r="K60" s="3" t="s">
        <v>351</v>
      </c>
      <c r="L60" s="3" t="s">
        <v>91</v>
      </c>
      <c r="M60" s="5">
        <f t="shared" ref="M60:M68" si="6">366.3*30</f>
        <v>10989</v>
      </c>
      <c r="N60" s="3" t="s">
        <v>462</v>
      </c>
      <c r="O60" s="7">
        <v>9876.42</v>
      </c>
      <c r="P60" t="s">
        <v>462</v>
      </c>
      <c r="Q60">
        <f>Tabla_352976!A7</f>
        <v>4</v>
      </c>
      <c r="R60" s="26">
        <v>1</v>
      </c>
      <c r="S60">
        <f>Tabla_352977!A21</f>
        <v>18</v>
      </c>
      <c r="T60">
        <f>Tabla_352946!A4</f>
        <v>0</v>
      </c>
      <c r="U60" s="26">
        <v>1</v>
      </c>
      <c r="V60" s="20">
        <f>Tabla_352953!A5</f>
        <v>2</v>
      </c>
      <c r="W60">
        <f>Tabla_352963!A4</f>
        <v>0</v>
      </c>
      <c r="X60" s="18">
        <f>Tabla_352954!A4</f>
        <v>0</v>
      </c>
      <c r="Y60" s="18">
        <f>Tabla_352955!A5</f>
        <v>2</v>
      </c>
      <c r="Z60" s="18">
        <f>Tabla_352974!A8</f>
        <v>0</v>
      </c>
      <c r="AA60" s="18">
        <f>Tabla_352978!A8</f>
        <v>5</v>
      </c>
      <c r="AB60" s="18">
        <f>Tabla_352975!A4</f>
        <v>0</v>
      </c>
      <c r="AC60" s="18">
        <f>Tabla_352979!A4</f>
        <v>0</v>
      </c>
      <c r="AD60" s="3" t="s">
        <v>483</v>
      </c>
      <c r="AE60" s="23">
        <v>45764</v>
      </c>
    </row>
    <row r="61" spans="1:32" x14ac:dyDescent="0.25">
      <c r="A61" s="27">
        <v>2025</v>
      </c>
      <c r="B61" s="4">
        <v>45658</v>
      </c>
      <c r="C61" s="4">
        <v>45747</v>
      </c>
      <c r="D61" s="26" t="s">
        <v>81</v>
      </c>
      <c r="F61" t="s">
        <v>451</v>
      </c>
      <c r="G61" t="s">
        <v>451</v>
      </c>
      <c r="H61" t="s">
        <v>460</v>
      </c>
      <c r="I61" s="3" t="s">
        <v>352</v>
      </c>
      <c r="J61" s="3" t="s">
        <v>353</v>
      </c>
      <c r="K61" s="3" t="s">
        <v>354</v>
      </c>
      <c r="L61" s="3" t="s">
        <v>91</v>
      </c>
      <c r="M61" s="5">
        <f t="shared" si="6"/>
        <v>10989</v>
      </c>
      <c r="N61" s="3" t="s">
        <v>462</v>
      </c>
      <c r="O61" s="7">
        <v>9876.42</v>
      </c>
      <c r="P61" t="s">
        <v>462</v>
      </c>
      <c r="Q61">
        <f>Tabla_352976!A7</f>
        <v>4</v>
      </c>
      <c r="R61" s="26">
        <v>1</v>
      </c>
      <c r="S61">
        <f>Tabla_352977!A21</f>
        <v>18</v>
      </c>
      <c r="T61">
        <f>Tabla_352946!A4</f>
        <v>0</v>
      </c>
      <c r="U61" s="26">
        <v>1</v>
      </c>
      <c r="V61" s="20">
        <f>Tabla_352953!A21</f>
        <v>18</v>
      </c>
      <c r="W61">
        <f>Tabla_352963!A4</f>
        <v>0</v>
      </c>
      <c r="X61" s="18">
        <f>Tabla_352954!A4</f>
        <v>0</v>
      </c>
      <c r="Y61" s="18">
        <f>Tabla_352955!A6</f>
        <v>0</v>
      </c>
      <c r="Z61" s="18">
        <f>Tabla_352974!A8</f>
        <v>0</v>
      </c>
      <c r="AA61" s="18">
        <f>Tabla_352978!A9</f>
        <v>6</v>
      </c>
      <c r="AB61" s="18">
        <f>Tabla_352975!A4</f>
        <v>0</v>
      </c>
      <c r="AC61" s="18">
        <f>Tabla_352979!A4</f>
        <v>0</v>
      </c>
      <c r="AD61" s="3" t="s">
        <v>483</v>
      </c>
      <c r="AE61" s="23">
        <v>45764</v>
      </c>
    </row>
    <row r="62" spans="1:32" x14ac:dyDescent="0.25">
      <c r="A62" s="27">
        <v>2025</v>
      </c>
      <c r="B62" s="4">
        <v>45658</v>
      </c>
      <c r="C62" s="4">
        <v>45747</v>
      </c>
      <c r="D62" s="26" t="s">
        <v>81</v>
      </c>
      <c r="F62" s="18" t="s">
        <v>451</v>
      </c>
      <c r="G62" s="18" t="s">
        <v>451</v>
      </c>
      <c r="H62" s="18" t="s">
        <v>460</v>
      </c>
      <c r="I62" s="3" t="s">
        <v>480</v>
      </c>
      <c r="J62" s="3" t="s">
        <v>481</v>
      </c>
      <c r="K62" s="3" t="s">
        <v>482</v>
      </c>
      <c r="L62" s="3" t="s">
        <v>91</v>
      </c>
      <c r="M62" s="5">
        <f t="shared" si="6"/>
        <v>10989</v>
      </c>
      <c r="N62" s="3" t="s">
        <v>462</v>
      </c>
      <c r="O62" s="7">
        <v>9876.42</v>
      </c>
      <c r="P62" t="s">
        <v>462</v>
      </c>
      <c r="Q62">
        <f>Tabla_352976!A7</f>
        <v>4</v>
      </c>
      <c r="R62" s="26">
        <v>1</v>
      </c>
      <c r="S62">
        <f>Tabla_352977!A21</f>
        <v>18</v>
      </c>
      <c r="T62">
        <f>Tabla_352946!A4</f>
        <v>0</v>
      </c>
      <c r="U62" s="26">
        <v>1</v>
      </c>
      <c r="V62" s="20">
        <f>Tabla_352953!A21</f>
        <v>18</v>
      </c>
      <c r="W62" s="18">
        <f>Tabla_352963!A4</f>
        <v>0</v>
      </c>
      <c r="X62" s="18">
        <f>Tabla_352954!A4</f>
        <v>0</v>
      </c>
      <c r="Y62" s="18">
        <f>Tabla_352955!A6</f>
        <v>0</v>
      </c>
      <c r="Z62" s="18">
        <f>Tabla_352974!A8</f>
        <v>0</v>
      </c>
      <c r="AA62" s="18">
        <f>Tabla_352978!A10</f>
        <v>7</v>
      </c>
      <c r="AB62" s="18">
        <f>Tabla_352975!A4</f>
        <v>0</v>
      </c>
      <c r="AC62" s="18">
        <f>Tabla_352979!A4</f>
        <v>0</v>
      </c>
      <c r="AD62" s="3" t="s">
        <v>483</v>
      </c>
      <c r="AE62" s="23">
        <v>45764</v>
      </c>
    </row>
    <row r="63" spans="1:32" x14ac:dyDescent="0.25">
      <c r="A63" s="27">
        <v>2025</v>
      </c>
      <c r="B63" s="4">
        <v>45658</v>
      </c>
      <c r="C63" s="4">
        <v>45747</v>
      </c>
      <c r="D63" s="26" t="s">
        <v>81</v>
      </c>
      <c r="F63" t="s">
        <v>423</v>
      </c>
      <c r="G63" t="s">
        <v>406</v>
      </c>
      <c r="H63" t="s">
        <v>458</v>
      </c>
      <c r="I63" s="3" t="s">
        <v>311</v>
      </c>
      <c r="J63" s="3" t="s">
        <v>312</v>
      </c>
      <c r="K63" s="3" t="s">
        <v>313</v>
      </c>
      <c r="L63" s="3" t="s">
        <v>92</v>
      </c>
      <c r="M63" s="5">
        <f t="shared" si="6"/>
        <v>10989</v>
      </c>
      <c r="N63" s="3" t="s">
        <v>462</v>
      </c>
      <c r="O63" s="7">
        <v>9876.42</v>
      </c>
      <c r="P63" t="s">
        <v>462</v>
      </c>
      <c r="Q63">
        <f>Tabla_352976!A7</f>
        <v>4</v>
      </c>
      <c r="R63" s="26">
        <v>1</v>
      </c>
      <c r="S63">
        <f>Tabla_352977!A21</f>
        <v>18</v>
      </c>
      <c r="T63">
        <f>Tabla_352946!A4</f>
        <v>0</v>
      </c>
      <c r="U63" s="26">
        <v>1</v>
      </c>
      <c r="V63" s="20">
        <f>Tabla_352953!A11</f>
        <v>8</v>
      </c>
      <c r="W63">
        <f>Tabla_352963!A4</f>
        <v>0</v>
      </c>
      <c r="X63" s="18">
        <f>Tabla_352954!A4</f>
        <v>0</v>
      </c>
      <c r="Y63" s="18">
        <f>Tabla_352955!A6</f>
        <v>0</v>
      </c>
      <c r="Z63" s="18">
        <f>Tabla_352974!A8</f>
        <v>0</v>
      </c>
      <c r="AA63" s="18">
        <f>Tabla_352978!A11</f>
        <v>0</v>
      </c>
      <c r="AB63" s="18">
        <f>Tabla_352975!A4</f>
        <v>0</v>
      </c>
      <c r="AC63" s="18">
        <f>Tabla_352979!A4</f>
        <v>0</v>
      </c>
      <c r="AD63" s="3" t="s">
        <v>483</v>
      </c>
      <c r="AE63" s="23">
        <v>45764</v>
      </c>
    </row>
    <row r="64" spans="1:32" x14ac:dyDescent="0.25">
      <c r="A64" s="27">
        <v>2025</v>
      </c>
      <c r="B64" s="4">
        <v>45658</v>
      </c>
      <c r="C64" s="4">
        <v>45747</v>
      </c>
      <c r="D64" s="26" t="s">
        <v>81</v>
      </c>
      <c r="F64" t="s">
        <v>423</v>
      </c>
      <c r="G64" t="s">
        <v>406</v>
      </c>
      <c r="H64" t="s">
        <v>454</v>
      </c>
      <c r="I64" s="3" t="s">
        <v>325</v>
      </c>
      <c r="J64" s="3" t="s">
        <v>242</v>
      </c>
      <c r="K64" s="3" t="s">
        <v>326</v>
      </c>
      <c r="L64" s="3" t="s">
        <v>92</v>
      </c>
      <c r="M64" s="5">
        <f t="shared" si="6"/>
        <v>10989</v>
      </c>
      <c r="N64" s="3" t="s">
        <v>462</v>
      </c>
      <c r="O64" s="7">
        <v>9876.42</v>
      </c>
      <c r="P64" t="s">
        <v>462</v>
      </c>
      <c r="Q64">
        <f>Tabla_352976!A7</f>
        <v>4</v>
      </c>
      <c r="R64" s="26">
        <v>1</v>
      </c>
      <c r="S64">
        <f>Tabla_352977!A21</f>
        <v>18</v>
      </c>
      <c r="T64">
        <f>Tabla_352946!A4</f>
        <v>0</v>
      </c>
      <c r="U64" s="26">
        <v>1</v>
      </c>
      <c r="V64" s="20">
        <f>Tabla_352953!A9</f>
        <v>6</v>
      </c>
      <c r="W64">
        <f>Tabla_352963!A4</f>
        <v>0</v>
      </c>
      <c r="X64" s="18">
        <f>Tabla_352954!A4</f>
        <v>0</v>
      </c>
      <c r="Y64" s="18">
        <f>Tabla_352955!A6</f>
        <v>0</v>
      </c>
      <c r="Z64" s="18">
        <f>Tabla_352974!A8</f>
        <v>0</v>
      </c>
      <c r="AA64" s="18">
        <f>Tabla_352978!A11</f>
        <v>0</v>
      </c>
      <c r="AB64" s="18">
        <f>Tabla_352975!A4</f>
        <v>0</v>
      </c>
      <c r="AC64" s="18">
        <f>Tabla_352979!A4</f>
        <v>0</v>
      </c>
      <c r="AD64" s="3" t="s">
        <v>483</v>
      </c>
      <c r="AE64" s="23">
        <v>45764</v>
      </c>
    </row>
    <row r="65" spans="1:32" x14ac:dyDescent="0.25">
      <c r="A65" s="27">
        <v>2025</v>
      </c>
      <c r="B65" s="4">
        <v>45658</v>
      </c>
      <c r="C65" s="4">
        <v>45747</v>
      </c>
      <c r="D65" s="26" t="s">
        <v>81</v>
      </c>
      <c r="F65" t="s">
        <v>423</v>
      </c>
      <c r="G65" t="s">
        <v>406</v>
      </c>
      <c r="H65" t="s">
        <v>460</v>
      </c>
      <c r="I65" s="3" t="s">
        <v>358</v>
      </c>
      <c r="J65" s="3" t="s">
        <v>359</v>
      </c>
      <c r="K65" s="3" t="s">
        <v>360</v>
      </c>
      <c r="L65" s="3" t="s">
        <v>92</v>
      </c>
      <c r="M65" s="5">
        <f t="shared" si="6"/>
        <v>10989</v>
      </c>
      <c r="N65" s="3" t="s">
        <v>462</v>
      </c>
      <c r="O65" s="7">
        <v>9876.42</v>
      </c>
      <c r="P65" t="s">
        <v>462</v>
      </c>
      <c r="Q65">
        <f>Tabla_352976!A7</f>
        <v>4</v>
      </c>
      <c r="R65" s="26">
        <v>1</v>
      </c>
      <c r="S65">
        <f>Tabla_352977!A21</f>
        <v>18</v>
      </c>
      <c r="T65">
        <f>Tabla_352946!A4</f>
        <v>0</v>
      </c>
      <c r="U65" s="26">
        <v>1</v>
      </c>
      <c r="V65" s="20">
        <f>Tabla_352953!A24</f>
        <v>0</v>
      </c>
      <c r="W65">
        <f>Tabla_352963!A4</f>
        <v>0</v>
      </c>
      <c r="X65" s="18">
        <f>Tabla_352954!A4</f>
        <v>0</v>
      </c>
      <c r="Y65" s="18">
        <f>Tabla_352955!A6</f>
        <v>0</v>
      </c>
      <c r="Z65" s="18">
        <f>Tabla_352974!A8</f>
        <v>0</v>
      </c>
      <c r="AA65" s="18">
        <f>Tabla_352978!A11</f>
        <v>0</v>
      </c>
      <c r="AB65" s="18">
        <f>Tabla_352975!A4</f>
        <v>0</v>
      </c>
      <c r="AC65" s="18">
        <f>Tabla_352979!A4</f>
        <v>0</v>
      </c>
      <c r="AD65" s="3" t="s">
        <v>483</v>
      </c>
      <c r="AE65" s="23">
        <v>45764</v>
      </c>
    </row>
    <row r="66" spans="1:32" x14ac:dyDescent="0.25">
      <c r="A66" s="27">
        <v>2025</v>
      </c>
      <c r="B66" s="4">
        <v>45658</v>
      </c>
      <c r="C66" s="4">
        <v>45747</v>
      </c>
      <c r="D66" s="26" t="s">
        <v>81</v>
      </c>
      <c r="F66" t="s">
        <v>423</v>
      </c>
      <c r="G66" t="s">
        <v>406</v>
      </c>
      <c r="H66" t="s">
        <v>461</v>
      </c>
      <c r="I66" s="3" t="s">
        <v>383</v>
      </c>
      <c r="J66" s="3" t="s">
        <v>223</v>
      </c>
      <c r="K66" s="3" t="s">
        <v>373</v>
      </c>
      <c r="L66" s="3" t="s">
        <v>92</v>
      </c>
      <c r="M66" s="5">
        <f t="shared" si="6"/>
        <v>10989</v>
      </c>
      <c r="N66" s="3" t="s">
        <v>462</v>
      </c>
      <c r="O66" s="7">
        <v>9876.42</v>
      </c>
      <c r="P66" t="s">
        <v>462</v>
      </c>
      <c r="Q66">
        <f>Tabla_352976!A7</f>
        <v>4</v>
      </c>
      <c r="R66" s="26">
        <v>1</v>
      </c>
      <c r="S66">
        <f>Tabla_352977!A21</f>
        <v>18</v>
      </c>
      <c r="T66">
        <f>Tabla_352946!A4</f>
        <v>0</v>
      </c>
      <c r="U66" s="26">
        <v>1</v>
      </c>
      <c r="V66" s="20">
        <f>Tabla_352953!A12</f>
        <v>9</v>
      </c>
      <c r="W66">
        <f>Tabla_352963!A4</f>
        <v>0</v>
      </c>
      <c r="X66" s="18">
        <f>Tabla_352954!A4</f>
        <v>0</v>
      </c>
      <c r="Y66" s="18">
        <f>Tabla_352955!A6</f>
        <v>0</v>
      </c>
      <c r="Z66" s="18">
        <f>Tabla_352974!A8</f>
        <v>0</v>
      </c>
      <c r="AA66" s="18">
        <f>Tabla_352978!A11</f>
        <v>0</v>
      </c>
      <c r="AB66" s="18">
        <f>Tabla_352975!A4</f>
        <v>0</v>
      </c>
      <c r="AC66" s="18">
        <f>Tabla_352979!A4</f>
        <v>0</v>
      </c>
      <c r="AD66" s="3" t="s">
        <v>483</v>
      </c>
      <c r="AE66" s="23">
        <v>45764</v>
      </c>
    </row>
    <row r="67" spans="1:32" x14ac:dyDescent="0.25">
      <c r="A67" s="27">
        <v>2025</v>
      </c>
      <c r="B67" s="4">
        <v>45658</v>
      </c>
      <c r="C67" s="4">
        <v>45747</v>
      </c>
      <c r="D67" s="26" t="s">
        <v>81</v>
      </c>
      <c r="F67" t="s">
        <v>424</v>
      </c>
      <c r="G67" t="s">
        <v>407</v>
      </c>
      <c r="H67" t="s">
        <v>459</v>
      </c>
      <c r="I67" s="3" t="s">
        <v>355</v>
      </c>
      <c r="J67" s="3" t="s">
        <v>356</v>
      </c>
      <c r="K67" s="3" t="s">
        <v>357</v>
      </c>
      <c r="L67" s="3" t="s">
        <v>92</v>
      </c>
      <c r="M67" s="5">
        <f t="shared" si="6"/>
        <v>10989</v>
      </c>
      <c r="N67" s="3" t="s">
        <v>462</v>
      </c>
      <c r="O67" s="7">
        <v>9876.42</v>
      </c>
      <c r="P67" t="s">
        <v>462</v>
      </c>
      <c r="Q67">
        <f>Tabla_352976!A7</f>
        <v>4</v>
      </c>
      <c r="R67" s="26">
        <v>1</v>
      </c>
      <c r="S67">
        <f>Tabla_352977!A21</f>
        <v>18</v>
      </c>
      <c r="T67">
        <f>Tabla_352946!A4</f>
        <v>0</v>
      </c>
      <c r="U67" s="26">
        <v>1</v>
      </c>
      <c r="V67" s="20">
        <f>Tabla_352953!A24</f>
        <v>0</v>
      </c>
      <c r="W67">
        <f>Tabla_352963!A4</f>
        <v>0</v>
      </c>
      <c r="X67" s="18">
        <f>Tabla_352954!A4</f>
        <v>0</v>
      </c>
      <c r="Y67" s="18">
        <f>Tabla_352955!A6</f>
        <v>0</v>
      </c>
      <c r="Z67" s="18">
        <f>Tabla_352974!A8</f>
        <v>0</v>
      </c>
      <c r="AA67" s="18">
        <f>Tabla_352978!A11</f>
        <v>0</v>
      </c>
      <c r="AB67" s="18">
        <f>Tabla_352975!A4</f>
        <v>0</v>
      </c>
      <c r="AC67" s="18">
        <f>Tabla_352979!A4</f>
        <v>0</v>
      </c>
      <c r="AD67" s="3" t="s">
        <v>483</v>
      </c>
      <c r="AE67" s="23">
        <v>45764</v>
      </c>
    </row>
    <row r="68" spans="1:32" x14ac:dyDescent="0.25">
      <c r="A68" s="27">
        <v>2025</v>
      </c>
      <c r="B68" s="4">
        <v>45658</v>
      </c>
      <c r="C68" s="4">
        <v>45747</v>
      </c>
      <c r="D68" s="26" t="s">
        <v>81</v>
      </c>
      <c r="F68" t="s">
        <v>425</v>
      </c>
      <c r="G68" t="s">
        <v>408</v>
      </c>
      <c r="H68" t="s">
        <v>459</v>
      </c>
      <c r="I68" s="3" t="s">
        <v>323</v>
      </c>
      <c r="J68" s="3" t="s">
        <v>316</v>
      </c>
      <c r="K68" s="3" t="s">
        <v>324</v>
      </c>
      <c r="L68" s="3" t="s">
        <v>92</v>
      </c>
      <c r="M68" s="5">
        <f t="shared" si="6"/>
        <v>10989</v>
      </c>
      <c r="N68" s="3" t="s">
        <v>462</v>
      </c>
      <c r="O68" s="7">
        <v>9876.42</v>
      </c>
      <c r="P68" t="s">
        <v>462</v>
      </c>
      <c r="Q68">
        <f>Tabla_352976!A11</f>
        <v>8</v>
      </c>
      <c r="R68" s="26">
        <v>1</v>
      </c>
      <c r="S68">
        <f>Tabla_352977!A21</f>
        <v>18</v>
      </c>
      <c r="T68">
        <f>Tabla_352946!A4</f>
        <v>0</v>
      </c>
      <c r="U68" s="26">
        <v>1</v>
      </c>
      <c r="V68" s="20">
        <f>Tabla_352953!A24</f>
        <v>0</v>
      </c>
      <c r="W68">
        <f>Tabla_352963!A4</f>
        <v>0</v>
      </c>
      <c r="X68" s="18">
        <f>Tabla_352954!A4</f>
        <v>0</v>
      </c>
      <c r="Y68" s="18">
        <f>Tabla_352955!A5</f>
        <v>2</v>
      </c>
      <c r="Z68" s="18">
        <f>Tabla_352974!A8</f>
        <v>0</v>
      </c>
      <c r="AA68" s="18">
        <f>Tabla_352978!A11</f>
        <v>0</v>
      </c>
      <c r="AB68" s="18">
        <f>Tabla_352975!A4</f>
        <v>0</v>
      </c>
      <c r="AC68" s="18">
        <f>Tabla_352979!A4</f>
        <v>0</v>
      </c>
      <c r="AD68" s="3" t="s">
        <v>483</v>
      </c>
      <c r="AE68" s="23">
        <v>45764</v>
      </c>
    </row>
    <row r="69" spans="1:32" x14ac:dyDescent="0.25">
      <c r="A69" s="27">
        <v>2025</v>
      </c>
      <c r="B69" s="4">
        <v>45658</v>
      </c>
      <c r="C69" s="4">
        <v>45747</v>
      </c>
      <c r="D69" s="26" t="s">
        <v>81</v>
      </c>
      <c r="F69" t="s">
        <v>426</v>
      </c>
      <c r="G69" t="s">
        <v>410</v>
      </c>
      <c r="H69" t="s">
        <v>458</v>
      </c>
      <c r="I69" s="3" t="s">
        <v>304</v>
      </c>
      <c r="J69" s="3" t="s">
        <v>305</v>
      </c>
      <c r="K69" s="3" t="s">
        <v>306</v>
      </c>
      <c r="L69" s="3" t="s">
        <v>91</v>
      </c>
      <c r="M69" s="5">
        <f>346.35*30</f>
        <v>10390.5</v>
      </c>
      <c r="N69" s="3" t="s">
        <v>462</v>
      </c>
      <c r="O69" s="7">
        <v>9358.6299999999992</v>
      </c>
      <c r="P69" t="s">
        <v>462</v>
      </c>
      <c r="Q69">
        <f>Tabla_352976!A8</f>
        <v>5</v>
      </c>
      <c r="R69" s="26">
        <v>1</v>
      </c>
      <c r="S69">
        <f>Tabla_352977!A23</f>
        <v>20</v>
      </c>
      <c r="T69">
        <f>Tabla_352946!A4</f>
        <v>0</v>
      </c>
      <c r="U69" s="26">
        <v>1</v>
      </c>
      <c r="V69" s="20">
        <f>Tabla_352953!A13</f>
        <v>10</v>
      </c>
      <c r="W69">
        <f>Tabla_352963!A4</f>
        <v>0</v>
      </c>
      <c r="X69" s="18">
        <f>Tabla_352954!A4</f>
        <v>0</v>
      </c>
      <c r="Y69" s="18">
        <f>Tabla_352955!A6</f>
        <v>0</v>
      </c>
      <c r="Z69" s="18">
        <f>Tabla_352974!A8</f>
        <v>0</v>
      </c>
      <c r="AA69" s="18">
        <f>Tabla_352978!A11</f>
        <v>0</v>
      </c>
      <c r="AB69" s="18">
        <f>Tabla_352975!A4</f>
        <v>0</v>
      </c>
      <c r="AC69" s="18">
        <f>Tabla_352979!A4</f>
        <v>0</v>
      </c>
      <c r="AD69" s="3" t="s">
        <v>483</v>
      </c>
      <c r="AE69" s="23">
        <v>45764</v>
      </c>
    </row>
    <row r="70" spans="1:32" x14ac:dyDescent="0.25">
      <c r="A70" s="27">
        <v>2025</v>
      </c>
      <c r="B70" s="4">
        <v>45658</v>
      </c>
      <c r="C70" s="4">
        <v>45747</v>
      </c>
      <c r="D70" s="26" t="s">
        <v>81</v>
      </c>
      <c r="F70" t="s">
        <v>421</v>
      </c>
      <c r="G70" t="s">
        <v>403</v>
      </c>
      <c r="H70" t="s">
        <v>458</v>
      </c>
      <c r="I70" s="3" t="s">
        <v>320</v>
      </c>
      <c r="J70" s="3" t="s">
        <v>321</v>
      </c>
      <c r="K70" s="3" t="s">
        <v>322</v>
      </c>
      <c r="L70" s="3" t="s">
        <v>92</v>
      </c>
      <c r="M70" s="5">
        <f>346.35*30</f>
        <v>10390.5</v>
      </c>
      <c r="N70" s="3" t="s">
        <v>462</v>
      </c>
      <c r="O70" s="7">
        <v>9358.6299999999992</v>
      </c>
      <c r="P70" t="s">
        <v>462</v>
      </c>
      <c r="Q70">
        <f>Tabla_352976!A8</f>
        <v>5</v>
      </c>
      <c r="R70" s="26">
        <v>1</v>
      </c>
      <c r="S70">
        <f>Tabla_352977!A23</f>
        <v>20</v>
      </c>
      <c r="T70">
        <f>Tabla_352946!A4</f>
        <v>0</v>
      </c>
      <c r="U70" s="26">
        <v>1</v>
      </c>
      <c r="V70" s="20">
        <f>Tabla_352953!A15</f>
        <v>12</v>
      </c>
      <c r="W70">
        <f>Tabla_352963!A4</f>
        <v>0</v>
      </c>
      <c r="X70" s="18">
        <f>Tabla_352954!A4</f>
        <v>0</v>
      </c>
      <c r="Y70" s="18">
        <f>Tabla_352955!A6</f>
        <v>0</v>
      </c>
      <c r="Z70" s="18">
        <f>Tabla_352974!A8</f>
        <v>0</v>
      </c>
      <c r="AA70" s="18">
        <f>Tabla_352978!A11</f>
        <v>0</v>
      </c>
      <c r="AB70" s="18">
        <f>Tabla_352975!A4</f>
        <v>0</v>
      </c>
      <c r="AC70" s="18">
        <f>Tabla_352979!A4</f>
        <v>0</v>
      </c>
      <c r="AD70" s="3" t="s">
        <v>483</v>
      </c>
      <c r="AE70" s="23">
        <v>45764</v>
      </c>
    </row>
    <row r="71" spans="1:32" x14ac:dyDescent="0.25">
      <c r="A71" s="27">
        <v>2025</v>
      </c>
      <c r="B71" s="4">
        <v>45658</v>
      </c>
      <c r="C71" s="4">
        <v>45747</v>
      </c>
      <c r="D71" s="26" t="s">
        <v>81</v>
      </c>
      <c r="F71" t="s">
        <v>427</v>
      </c>
      <c r="G71" t="s">
        <v>409</v>
      </c>
      <c r="H71" t="s">
        <v>460</v>
      </c>
      <c r="I71" s="3" t="s">
        <v>333</v>
      </c>
      <c r="J71" s="3" t="s">
        <v>326</v>
      </c>
      <c r="K71" s="3" t="s">
        <v>334</v>
      </c>
      <c r="L71" s="3" t="s">
        <v>91</v>
      </c>
      <c r="M71" s="5">
        <f>336.65*30</f>
        <v>10099.5</v>
      </c>
      <c r="N71" s="3" t="s">
        <v>462</v>
      </c>
      <c r="O71" s="7">
        <v>9105.11</v>
      </c>
      <c r="P71" t="s">
        <v>462</v>
      </c>
      <c r="Q71">
        <f>Tabla_352976!A9</f>
        <v>6</v>
      </c>
      <c r="R71" s="26">
        <v>1</v>
      </c>
      <c r="S71">
        <f>Tabla_352977!A24</f>
        <v>21</v>
      </c>
      <c r="T71">
        <f>Tabla_352946!A4</f>
        <v>0</v>
      </c>
      <c r="U71" s="26">
        <v>1</v>
      </c>
      <c r="V71" s="20">
        <f>Tabla_352953!A16</f>
        <v>13</v>
      </c>
      <c r="W71">
        <f>Tabla_352963!A4</f>
        <v>0</v>
      </c>
      <c r="X71" s="18">
        <f>Tabla_352954!A4</f>
        <v>0</v>
      </c>
      <c r="Y71" s="18">
        <f>Tabla_352955!A5</f>
        <v>2</v>
      </c>
      <c r="Z71" s="18">
        <f>Tabla_352974!A8</f>
        <v>0</v>
      </c>
      <c r="AA71" s="18">
        <f>Tabla_352978!A11</f>
        <v>0</v>
      </c>
      <c r="AB71" s="18">
        <f>Tabla_352975!A4</f>
        <v>0</v>
      </c>
      <c r="AC71" s="18">
        <f>Tabla_352979!A4</f>
        <v>0</v>
      </c>
      <c r="AD71" s="3" t="s">
        <v>483</v>
      </c>
      <c r="AE71" s="23">
        <v>45764</v>
      </c>
    </row>
    <row r="72" spans="1:32" x14ac:dyDescent="0.25">
      <c r="A72" s="27">
        <v>2025</v>
      </c>
      <c r="B72" s="4">
        <v>45658</v>
      </c>
      <c r="C72" s="4">
        <v>45747</v>
      </c>
      <c r="D72" s="26" t="s">
        <v>81</v>
      </c>
      <c r="F72" t="s">
        <v>449</v>
      </c>
      <c r="G72" t="s">
        <v>449</v>
      </c>
      <c r="H72" t="s">
        <v>460</v>
      </c>
      <c r="I72" s="3" t="s">
        <v>361</v>
      </c>
      <c r="J72" s="3" t="s">
        <v>362</v>
      </c>
      <c r="K72" s="3" t="s">
        <v>216</v>
      </c>
      <c r="L72" s="3" t="s">
        <v>91</v>
      </c>
      <c r="M72" s="5">
        <f t="shared" ref="M72:M78" si="7">336.65*30</f>
        <v>10099.5</v>
      </c>
      <c r="N72" s="3" t="s">
        <v>462</v>
      </c>
      <c r="O72" s="7">
        <v>9105.11</v>
      </c>
      <c r="P72" t="s">
        <v>462</v>
      </c>
      <c r="Q72">
        <f>Tabla_352976!A12</f>
        <v>9</v>
      </c>
      <c r="R72" s="26">
        <v>1</v>
      </c>
      <c r="S72">
        <f>Tabla_352977!A24</f>
        <v>21</v>
      </c>
      <c r="T72">
        <f>Tabla_352946!A4</f>
        <v>0</v>
      </c>
      <c r="U72" s="26">
        <v>1</v>
      </c>
      <c r="V72" s="20">
        <f>Tabla_352953!A24</f>
        <v>0</v>
      </c>
      <c r="W72">
        <f>Tabla_352963!A4</f>
        <v>0</v>
      </c>
      <c r="X72" s="18">
        <f>Tabla_352954!A4</f>
        <v>0</v>
      </c>
      <c r="Y72" s="18">
        <f>Tabla_352955!A6</f>
        <v>0</v>
      </c>
      <c r="Z72" s="18">
        <f>Tabla_352974!A8</f>
        <v>0</v>
      </c>
      <c r="AA72" s="18">
        <f>Tabla_352978!A11</f>
        <v>0</v>
      </c>
      <c r="AB72" s="18">
        <f>Tabla_352975!A4</f>
        <v>0</v>
      </c>
      <c r="AC72" s="18">
        <f>Tabla_352979!A4</f>
        <v>0</v>
      </c>
      <c r="AD72" s="3" t="s">
        <v>483</v>
      </c>
      <c r="AE72" s="23">
        <v>45764</v>
      </c>
    </row>
    <row r="73" spans="1:32" x14ac:dyDescent="0.25">
      <c r="A73" s="27">
        <v>2025</v>
      </c>
      <c r="B73" s="4">
        <v>45658</v>
      </c>
      <c r="C73" s="4">
        <v>45747</v>
      </c>
      <c r="D73" s="26" t="s">
        <v>81</v>
      </c>
      <c r="F73" t="s">
        <v>449</v>
      </c>
      <c r="G73" t="s">
        <v>449</v>
      </c>
      <c r="H73" t="s">
        <v>460</v>
      </c>
      <c r="I73" s="3" t="s">
        <v>363</v>
      </c>
      <c r="J73" s="3" t="s">
        <v>364</v>
      </c>
      <c r="K73" s="3" t="s">
        <v>357</v>
      </c>
      <c r="L73" s="3" t="s">
        <v>91</v>
      </c>
      <c r="M73" s="5">
        <f t="shared" si="7"/>
        <v>10099.5</v>
      </c>
      <c r="N73" s="3" t="s">
        <v>462</v>
      </c>
      <c r="O73" s="7">
        <v>9105.11</v>
      </c>
      <c r="P73" t="s">
        <v>462</v>
      </c>
      <c r="Q73">
        <f>Tabla_352976!A9</f>
        <v>6</v>
      </c>
      <c r="R73" s="26">
        <v>1</v>
      </c>
      <c r="S73">
        <f>Tabla_352977!A24</f>
        <v>21</v>
      </c>
      <c r="T73">
        <f>Tabla_352946!A4</f>
        <v>0</v>
      </c>
      <c r="U73" s="26">
        <v>1</v>
      </c>
      <c r="V73" s="20">
        <f>Tabla_352953!A16</f>
        <v>13</v>
      </c>
      <c r="W73">
        <f>Tabla_352963!A4</f>
        <v>0</v>
      </c>
      <c r="X73" s="18">
        <f>Tabla_352954!A4</f>
        <v>0</v>
      </c>
      <c r="Y73" s="18">
        <f>Tabla_352955!A6</f>
        <v>0</v>
      </c>
      <c r="Z73" s="18">
        <f>Tabla_352974!A8</f>
        <v>0</v>
      </c>
      <c r="AA73" s="18">
        <f>Tabla_352978!A11</f>
        <v>0</v>
      </c>
      <c r="AB73" s="18">
        <f>Tabla_352975!A4</f>
        <v>0</v>
      </c>
      <c r="AC73" s="18">
        <f>Tabla_352979!A4</f>
        <v>0</v>
      </c>
      <c r="AD73" s="3" t="s">
        <v>483</v>
      </c>
      <c r="AE73" s="23">
        <v>45764</v>
      </c>
    </row>
    <row r="74" spans="1:32" x14ac:dyDescent="0.25">
      <c r="A74" s="27">
        <v>2025</v>
      </c>
      <c r="B74" s="4">
        <v>45658</v>
      </c>
      <c r="C74" s="4">
        <v>45747</v>
      </c>
      <c r="D74" s="26" t="s">
        <v>81</v>
      </c>
      <c r="F74" t="s">
        <v>411</v>
      </c>
      <c r="G74" t="s">
        <v>411</v>
      </c>
      <c r="H74" t="s">
        <v>454</v>
      </c>
      <c r="I74" s="3" t="s">
        <v>380</v>
      </c>
      <c r="J74" s="3" t="s">
        <v>381</v>
      </c>
      <c r="K74" s="3" t="s">
        <v>382</v>
      </c>
      <c r="L74" s="3" t="s">
        <v>92</v>
      </c>
      <c r="M74" s="5">
        <f t="shared" si="7"/>
        <v>10099.5</v>
      </c>
      <c r="N74" s="3" t="s">
        <v>462</v>
      </c>
      <c r="O74" s="7">
        <v>9105.11</v>
      </c>
      <c r="P74" t="s">
        <v>462</v>
      </c>
      <c r="Q74">
        <f>Tabla_352976!A9</f>
        <v>6</v>
      </c>
      <c r="R74" s="26">
        <v>1</v>
      </c>
      <c r="S74">
        <f>Tabla_352977!A24</f>
        <v>21</v>
      </c>
      <c r="T74">
        <f>Tabla_352946!A4</f>
        <v>0</v>
      </c>
      <c r="U74" s="26">
        <v>1</v>
      </c>
      <c r="V74" s="20">
        <f>Tabla_352953!A24</f>
        <v>0</v>
      </c>
      <c r="W74">
        <f>Tabla_352963!A4</f>
        <v>0</v>
      </c>
      <c r="X74" s="18">
        <f>Tabla_352954!A4</f>
        <v>0</v>
      </c>
      <c r="Y74" s="18">
        <f>Tabla_352955!A6</f>
        <v>0</v>
      </c>
      <c r="Z74" s="18">
        <f>Tabla_352974!A8</f>
        <v>0</v>
      </c>
      <c r="AA74" s="18">
        <f>Tabla_352978!A11</f>
        <v>0</v>
      </c>
      <c r="AB74" s="18">
        <f>Tabla_352975!A4</f>
        <v>0</v>
      </c>
      <c r="AC74" s="18">
        <f>Tabla_352979!A4</f>
        <v>0</v>
      </c>
      <c r="AD74" s="3" t="s">
        <v>483</v>
      </c>
      <c r="AE74" s="23">
        <v>45764</v>
      </c>
    </row>
    <row r="75" spans="1:32" x14ac:dyDescent="0.25">
      <c r="A75" s="27">
        <v>2025</v>
      </c>
      <c r="B75" s="4">
        <v>45658</v>
      </c>
      <c r="C75" s="4">
        <v>45747</v>
      </c>
      <c r="D75" s="26" t="s">
        <v>81</v>
      </c>
      <c r="F75" t="s">
        <v>412</v>
      </c>
      <c r="G75" t="s">
        <v>431</v>
      </c>
      <c r="H75" t="s">
        <v>454</v>
      </c>
      <c r="I75" s="3" t="s">
        <v>304</v>
      </c>
      <c r="J75" s="3" t="s">
        <v>316</v>
      </c>
      <c r="K75" s="3"/>
      <c r="L75" s="3" t="s">
        <v>91</v>
      </c>
      <c r="M75" s="5">
        <f t="shared" si="7"/>
        <v>10099.5</v>
      </c>
      <c r="N75" s="3" t="s">
        <v>462</v>
      </c>
      <c r="O75" s="7">
        <v>9105.11</v>
      </c>
      <c r="P75" t="s">
        <v>462</v>
      </c>
      <c r="Q75">
        <f>Tabla_352976!A9</f>
        <v>6</v>
      </c>
      <c r="R75" s="26">
        <v>1</v>
      </c>
      <c r="S75">
        <f>Tabla_352977!A24</f>
        <v>21</v>
      </c>
      <c r="T75">
        <f>Tabla_352946!A4</f>
        <v>0</v>
      </c>
      <c r="U75" s="26">
        <v>1</v>
      </c>
      <c r="V75" s="20">
        <f>Tabla_352953!A22</f>
        <v>19</v>
      </c>
      <c r="W75">
        <f>Tabla_352963!A4</f>
        <v>0</v>
      </c>
      <c r="X75" s="18">
        <f>Tabla_352954!A4</f>
        <v>0</v>
      </c>
      <c r="Y75" s="18">
        <f>Tabla_352955!A5</f>
        <v>2</v>
      </c>
      <c r="Z75" s="18">
        <f>Tabla_352974!A8</f>
        <v>0</v>
      </c>
      <c r="AA75" s="18">
        <f>Tabla_352978!A4</f>
        <v>1</v>
      </c>
      <c r="AB75" s="18">
        <f>Tabla_352975!A4</f>
        <v>0</v>
      </c>
      <c r="AC75" s="18">
        <f>Tabla_352979!A4</f>
        <v>0</v>
      </c>
      <c r="AD75" s="3" t="s">
        <v>483</v>
      </c>
      <c r="AE75" s="23">
        <v>45764</v>
      </c>
    </row>
    <row r="76" spans="1:32" x14ac:dyDescent="0.25">
      <c r="A76" s="27">
        <v>2025</v>
      </c>
      <c r="B76" s="4">
        <v>45658</v>
      </c>
      <c r="C76" s="4">
        <v>45747</v>
      </c>
      <c r="D76" s="26" t="s">
        <v>81</v>
      </c>
      <c r="F76" t="s">
        <v>412</v>
      </c>
      <c r="G76" t="s">
        <v>431</v>
      </c>
      <c r="H76" t="s">
        <v>454</v>
      </c>
      <c r="I76" s="3" t="s">
        <v>371</v>
      </c>
      <c r="J76" s="3" t="s">
        <v>372</v>
      </c>
      <c r="K76" s="3" t="s">
        <v>373</v>
      </c>
      <c r="L76" s="3" t="s">
        <v>92</v>
      </c>
      <c r="M76" s="5">
        <f t="shared" si="7"/>
        <v>10099.5</v>
      </c>
      <c r="N76" s="3" t="s">
        <v>462</v>
      </c>
      <c r="O76" s="7">
        <v>9105.11</v>
      </c>
      <c r="P76" t="s">
        <v>462</v>
      </c>
      <c r="Q76">
        <f>Tabla_352976!A9</f>
        <v>6</v>
      </c>
      <c r="R76" s="26">
        <v>1</v>
      </c>
      <c r="S76">
        <f>Tabla_352977!A24</f>
        <v>21</v>
      </c>
      <c r="T76">
        <f>Tabla_352946!A4</f>
        <v>0</v>
      </c>
      <c r="U76" s="26">
        <v>1</v>
      </c>
      <c r="V76" s="20">
        <f>Tabla_352953!A16</f>
        <v>13</v>
      </c>
      <c r="W76">
        <f>Tabla_352963!A4</f>
        <v>0</v>
      </c>
      <c r="X76" s="18">
        <f>Tabla_352954!A4</f>
        <v>0</v>
      </c>
      <c r="Y76" s="18">
        <f>Tabla_352955!A6</f>
        <v>0</v>
      </c>
      <c r="Z76" s="18">
        <f>Tabla_352974!A8</f>
        <v>0</v>
      </c>
      <c r="AA76" s="18">
        <f>Tabla_352978!A6</f>
        <v>3</v>
      </c>
      <c r="AB76" s="18">
        <f>Tabla_352975!A4</f>
        <v>0</v>
      </c>
      <c r="AC76" s="18">
        <f>Tabla_352979!A4</f>
        <v>0</v>
      </c>
      <c r="AD76" s="3" t="s">
        <v>483</v>
      </c>
      <c r="AE76" s="23">
        <v>45764</v>
      </c>
    </row>
    <row r="77" spans="1:32" x14ac:dyDescent="0.25">
      <c r="A77" s="27">
        <v>2025</v>
      </c>
      <c r="B77" s="4">
        <v>45658</v>
      </c>
      <c r="C77" s="4">
        <v>45747</v>
      </c>
      <c r="D77" s="26" t="s">
        <v>81</v>
      </c>
      <c r="F77" t="s">
        <v>412</v>
      </c>
      <c r="G77" t="s">
        <v>431</v>
      </c>
      <c r="H77" t="s">
        <v>454</v>
      </c>
      <c r="I77" s="3" t="s">
        <v>374</v>
      </c>
      <c r="J77" s="3" t="s">
        <v>375</v>
      </c>
      <c r="K77" s="3" t="s">
        <v>376</v>
      </c>
      <c r="L77" s="3" t="s">
        <v>91</v>
      </c>
      <c r="M77" s="5">
        <f t="shared" si="7"/>
        <v>10099.5</v>
      </c>
      <c r="N77" s="3" t="s">
        <v>462</v>
      </c>
      <c r="O77" s="7">
        <v>9105.11</v>
      </c>
      <c r="P77" t="s">
        <v>462</v>
      </c>
      <c r="Q77">
        <f>Tabla_352976!A9</f>
        <v>6</v>
      </c>
      <c r="R77" s="26">
        <v>1</v>
      </c>
      <c r="S77">
        <f>Tabla_352977!A24</f>
        <v>21</v>
      </c>
      <c r="T77">
        <f>Tabla_352946!A4</f>
        <v>0</v>
      </c>
      <c r="U77" s="26">
        <v>1</v>
      </c>
      <c r="V77" s="20">
        <f>Tabla_352953!A24</f>
        <v>0</v>
      </c>
      <c r="W77">
        <f>Tabla_352963!A4</f>
        <v>0</v>
      </c>
      <c r="X77" s="18">
        <f>Tabla_352954!A4</f>
        <v>0</v>
      </c>
      <c r="Y77" s="18">
        <f>Tabla_352955!A5</f>
        <v>2</v>
      </c>
      <c r="Z77" s="18">
        <f>Tabla_352974!A8</f>
        <v>0</v>
      </c>
      <c r="AA77" s="18">
        <f>Tabla_352978!A5</f>
        <v>2</v>
      </c>
      <c r="AB77" s="18">
        <f>Tabla_352975!A4</f>
        <v>0</v>
      </c>
      <c r="AC77" s="18">
        <f>Tabla_352979!A4</f>
        <v>0</v>
      </c>
      <c r="AD77" s="3" t="s">
        <v>483</v>
      </c>
      <c r="AE77" s="23">
        <v>45764</v>
      </c>
    </row>
    <row r="78" spans="1:32" x14ac:dyDescent="0.25">
      <c r="A78" s="27">
        <v>2025</v>
      </c>
      <c r="B78" s="4">
        <v>45658</v>
      </c>
      <c r="C78" s="4">
        <v>45747</v>
      </c>
      <c r="D78" s="26" t="s">
        <v>81</v>
      </c>
      <c r="F78" t="s">
        <v>412</v>
      </c>
      <c r="G78" t="s">
        <v>431</v>
      </c>
      <c r="H78" t="s">
        <v>454</v>
      </c>
      <c r="I78" s="3" t="s">
        <v>377</v>
      </c>
      <c r="J78" s="3" t="s">
        <v>378</v>
      </c>
      <c r="K78" s="3" t="s">
        <v>379</v>
      </c>
      <c r="L78" s="3" t="s">
        <v>91</v>
      </c>
      <c r="M78" s="5">
        <f t="shared" si="7"/>
        <v>10099.5</v>
      </c>
      <c r="N78" s="3" t="s">
        <v>462</v>
      </c>
      <c r="O78" s="7">
        <v>9105.11</v>
      </c>
      <c r="P78" t="s">
        <v>462</v>
      </c>
      <c r="Q78">
        <f>Tabla_352976!A9</f>
        <v>6</v>
      </c>
      <c r="R78" s="26">
        <v>1</v>
      </c>
      <c r="S78">
        <f>Tabla_352977!A24</f>
        <v>21</v>
      </c>
      <c r="T78">
        <f>Tabla_352946!A4</f>
        <v>0</v>
      </c>
      <c r="U78" s="26">
        <v>1</v>
      </c>
      <c r="V78" s="20">
        <f>Tabla_352953!A14</f>
        <v>11</v>
      </c>
      <c r="W78">
        <f>Tabla_352963!A4</f>
        <v>0</v>
      </c>
      <c r="X78" s="18">
        <f>Tabla_352954!A4</f>
        <v>0</v>
      </c>
      <c r="Y78" s="18">
        <f>Tabla_352955!A6</f>
        <v>0</v>
      </c>
      <c r="Z78" s="18">
        <f>Tabla_352974!A8</f>
        <v>0</v>
      </c>
      <c r="AA78" s="18">
        <f>Tabla_352978!A7</f>
        <v>4</v>
      </c>
      <c r="AB78" s="18">
        <f>Tabla_352975!A4</f>
        <v>0</v>
      </c>
      <c r="AC78" s="18">
        <f>Tabla_352979!A4</f>
        <v>0</v>
      </c>
      <c r="AD78" s="3" t="s">
        <v>483</v>
      </c>
      <c r="AE78" s="23">
        <v>45764</v>
      </c>
    </row>
    <row r="79" spans="1:32" x14ac:dyDescent="0.25">
      <c r="A79" s="27">
        <v>2025</v>
      </c>
      <c r="B79" s="4">
        <v>45658</v>
      </c>
      <c r="C79" s="4">
        <v>45747</v>
      </c>
      <c r="D79" s="26" t="s">
        <v>81</v>
      </c>
      <c r="F79" t="s">
        <v>428</v>
      </c>
      <c r="G79" t="s">
        <v>430</v>
      </c>
      <c r="H79" t="s">
        <v>454</v>
      </c>
      <c r="I79" s="3" t="s">
        <v>368</v>
      </c>
      <c r="J79" s="3" t="s">
        <v>369</v>
      </c>
      <c r="K79" s="3" t="s">
        <v>370</v>
      </c>
      <c r="L79" s="3" t="s">
        <v>92</v>
      </c>
      <c r="M79" s="5">
        <f>325.8*30</f>
        <v>9774</v>
      </c>
      <c r="N79" s="3" t="s">
        <v>462</v>
      </c>
      <c r="O79" s="7">
        <v>8822.6200000000008</v>
      </c>
      <c r="P79" t="s">
        <v>462</v>
      </c>
      <c r="Q79">
        <f>Tabla_352976!A10</f>
        <v>7</v>
      </c>
      <c r="R79" s="26">
        <v>1</v>
      </c>
      <c r="S79">
        <f>Tabla_352977!A25</f>
        <v>22</v>
      </c>
      <c r="T79">
        <f>Tabla_352946!A4</f>
        <v>0</v>
      </c>
      <c r="U79" s="26">
        <v>1</v>
      </c>
      <c r="V79" s="20">
        <f>Tabla_352953!A24</f>
        <v>0</v>
      </c>
      <c r="W79">
        <f>Tabla_352963!A4</f>
        <v>0</v>
      </c>
      <c r="X79" s="18">
        <f>Tabla_352954!A4</f>
        <v>0</v>
      </c>
      <c r="Y79" s="18">
        <f>Tabla_352955!A6</f>
        <v>0</v>
      </c>
      <c r="Z79" s="18">
        <f>Tabla_352974!A8</f>
        <v>0</v>
      </c>
      <c r="AA79" s="18">
        <f>Tabla_352978!A11</f>
        <v>0</v>
      </c>
      <c r="AB79" s="18">
        <f>Tabla_352975!A4</f>
        <v>0</v>
      </c>
      <c r="AC79" s="18">
        <f>Tabla_352979!A4</f>
        <v>0</v>
      </c>
      <c r="AD79" s="3" t="s">
        <v>483</v>
      </c>
      <c r="AE79" s="23">
        <v>45764</v>
      </c>
    </row>
    <row r="80" spans="1:32" x14ac:dyDescent="0.25">
      <c r="A80" s="27">
        <v>2025</v>
      </c>
      <c r="B80" s="4">
        <v>45658</v>
      </c>
      <c r="C80" s="4">
        <v>45747</v>
      </c>
      <c r="D80" s="26" t="s">
        <v>81</v>
      </c>
      <c r="F80" t="s">
        <v>428</v>
      </c>
      <c r="G80" t="s">
        <v>429</v>
      </c>
      <c r="H80" t="s">
        <v>454</v>
      </c>
      <c r="I80" s="3" t="s">
        <v>365</v>
      </c>
      <c r="J80" s="3" t="s">
        <v>366</v>
      </c>
      <c r="K80" s="3" t="s">
        <v>367</v>
      </c>
      <c r="L80" s="3" t="s">
        <v>91</v>
      </c>
      <c r="M80" s="5">
        <f>325.8*30</f>
        <v>9774</v>
      </c>
      <c r="N80" s="3" t="s">
        <v>462</v>
      </c>
      <c r="O80" s="7">
        <v>8822.6200000000008</v>
      </c>
      <c r="P80" t="s">
        <v>462</v>
      </c>
      <c r="Q80">
        <f>Tabla_352976!A10</f>
        <v>7</v>
      </c>
      <c r="R80" s="26">
        <v>1</v>
      </c>
      <c r="S80">
        <f>Tabla_352977!A25</f>
        <v>22</v>
      </c>
      <c r="T80">
        <f>Tabla_352946!A4</f>
        <v>0</v>
      </c>
      <c r="U80" s="26">
        <v>1</v>
      </c>
      <c r="V80" s="20">
        <f>Tabla_352953!A24</f>
        <v>0</v>
      </c>
      <c r="W80">
        <f>Tabla_352963!A4</f>
        <v>0</v>
      </c>
      <c r="X80" s="18">
        <f>Tabla_352954!A4</f>
        <v>0</v>
      </c>
      <c r="Y80" s="18">
        <f>Tabla_352955!A5</f>
        <v>2</v>
      </c>
      <c r="Z80" s="18">
        <f>Tabla_352974!A8</f>
        <v>0</v>
      </c>
      <c r="AA80" s="18">
        <f>Tabla_352978!A11</f>
        <v>0</v>
      </c>
      <c r="AB80" s="18">
        <f>Tabla_352975!A4</f>
        <v>0</v>
      </c>
      <c r="AC80" s="18">
        <f>Tabla_352979!A4</f>
        <v>0</v>
      </c>
      <c r="AD80" s="3" t="s">
        <v>483</v>
      </c>
      <c r="AE80" s="23">
        <v>45764</v>
      </c>
      <c r="AF80" s="18" t="s">
        <v>489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4:L202 L8:L80">
      <formula1>Hidden_211</formula1>
    </dataValidation>
    <dataValidation type="list" allowBlank="1" showErrorMessage="1" sqref="D8:D202">
      <formula1>Hidden_13</formula1>
    </dataValidation>
  </dataValidations>
  <pageMargins left="0.7" right="0.7" top="0.75" bottom="0.75" header="0.3" footer="0.3"/>
  <pageSetup orientation="portrait" verticalDpi="0" r:id="rId1"/>
  <ignoredErrors>
    <ignoredError sqref="V23 V25 V17 V35 W38 V78 V66 V7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27" customWidth="1"/>
    <col min="4" max="4" width="30.28515625" customWidth="1"/>
    <col min="5" max="5" width="27.28515625" customWidth="1"/>
    <col min="6" max="6" width="24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4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463</v>
      </c>
      <c r="C4" s="5">
        <v>1341.24</v>
      </c>
      <c r="D4" s="5">
        <v>1054.76</v>
      </c>
      <c r="E4" t="s">
        <v>462</v>
      </c>
    </row>
    <row r="5" spans="1:6" x14ac:dyDescent="0.25">
      <c r="A5">
        <v>2</v>
      </c>
      <c r="B5" t="s">
        <v>463</v>
      </c>
      <c r="C5" s="5">
        <v>1142.93</v>
      </c>
      <c r="D5" s="5">
        <v>938.12</v>
      </c>
      <c r="E5" t="s">
        <v>462</v>
      </c>
      <c r="F5" t="s">
        <v>466</v>
      </c>
    </row>
    <row r="6" spans="1:6" x14ac:dyDescent="0.25">
      <c r="A6">
        <v>3</v>
      </c>
      <c r="B6" t="s">
        <v>463</v>
      </c>
      <c r="C6" s="5">
        <v>1090.3499999999999</v>
      </c>
      <c r="D6" s="5">
        <v>906.73</v>
      </c>
      <c r="E6" t="s">
        <v>462</v>
      </c>
      <c r="F6" t="s">
        <v>466</v>
      </c>
    </row>
    <row r="7" spans="1:6" x14ac:dyDescent="0.25">
      <c r="A7">
        <v>4</v>
      </c>
      <c r="B7" t="s">
        <v>463</v>
      </c>
      <c r="C7" s="5">
        <v>1070.55</v>
      </c>
      <c r="D7" s="5">
        <v>895.21</v>
      </c>
      <c r="E7" t="s">
        <v>462</v>
      </c>
      <c r="F7" t="s">
        <v>466</v>
      </c>
    </row>
    <row r="8" spans="1:6" x14ac:dyDescent="0.25">
      <c r="A8">
        <v>5</v>
      </c>
      <c r="B8" t="s">
        <v>463</v>
      </c>
      <c r="C8" s="5">
        <v>1046.02</v>
      </c>
      <c r="D8" s="5">
        <v>892.82</v>
      </c>
      <c r="E8" t="s">
        <v>462</v>
      </c>
      <c r="F8" t="s">
        <v>466</v>
      </c>
    </row>
    <row r="9" spans="1:6" x14ac:dyDescent="0.25">
      <c r="A9">
        <v>6</v>
      </c>
      <c r="B9" t="s">
        <v>463</v>
      </c>
      <c r="C9" s="5">
        <v>1034.08</v>
      </c>
      <c r="D9" s="5">
        <v>889.59</v>
      </c>
      <c r="E9" t="s">
        <v>462</v>
      </c>
      <c r="F9" t="s">
        <v>466</v>
      </c>
    </row>
    <row r="10" spans="1:6" x14ac:dyDescent="0.25">
      <c r="A10">
        <v>7</v>
      </c>
      <c r="B10" t="s">
        <v>463</v>
      </c>
      <c r="C10" s="5">
        <v>1020.73</v>
      </c>
      <c r="D10" s="5">
        <v>886.7</v>
      </c>
      <c r="E10" t="s">
        <v>462</v>
      </c>
      <c r="F10" t="s">
        <v>466</v>
      </c>
    </row>
    <row r="11" spans="1:6" x14ac:dyDescent="0.25">
      <c r="A11">
        <v>8</v>
      </c>
      <c r="B11" t="s">
        <v>463</v>
      </c>
      <c r="C11" s="5">
        <v>950.4</v>
      </c>
      <c r="D11" s="5">
        <v>775.06</v>
      </c>
      <c r="E11" t="s">
        <v>462</v>
      </c>
      <c r="F11" t="s">
        <v>466</v>
      </c>
    </row>
    <row r="12" spans="1:6" x14ac:dyDescent="0.25">
      <c r="A12">
        <v>9</v>
      </c>
      <c r="B12" t="s">
        <v>463</v>
      </c>
      <c r="C12" s="5">
        <v>868.45</v>
      </c>
      <c r="D12" s="5">
        <v>823.45</v>
      </c>
    </row>
    <row r="13" spans="1:6" x14ac:dyDescent="0.25">
      <c r="A13">
        <v>0</v>
      </c>
      <c r="B13" t="s">
        <v>464</v>
      </c>
      <c r="C13" s="1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465</v>
      </c>
      <c r="C4" t="s">
        <v>466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6" workbookViewId="0">
      <selection activeCell="A29" sqref="A29:F110"/>
    </sheetView>
  </sheetViews>
  <sheetFormatPr baseColWidth="10" defaultColWidth="9.140625" defaultRowHeight="15" x14ac:dyDescent="0.25"/>
  <cols>
    <col min="1" max="1" width="3.42578125" bestFit="1" customWidth="1"/>
    <col min="2" max="2" width="23.140625" customWidth="1"/>
    <col min="3" max="3" width="24.140625" customWidth="1"/>
    <col min="4" max="4" width="26.140625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468</v>
      </c>
      <c r="C4" s="11">
        <f>64025.88+2751.88</f>
        <v>66777.759999999995</v>
      </c>
      <c r="D4" s="5">
        <v>41938.879999999997</v>
      </c>
      <c r="E4" t="s">
        <v>462</v>
      </c>
      <c r="F4" t="s">
        <v>469</v>
      </c>
    </row>
    <row r="5" spans="1:6" x14ac:dyDescent="0.25">
      <c r="A5">
        <v>2</v>
      </c>
      <c r="B5" t="s">
        <v>468</v>
      </c>
      <c r="C5" s="11">
        <f>29521.88+2250.6</f>
        <v>31772.48</v>
      </c>
      <c r="D5" s="5">
        <v>25027</v>
      </c>
      <c r="E5" t="s">
        <v>462</v>
      </c>
      <c r="F5" t="s">
        <v>469</v>
      </c>
    </row>
    <row r="6" spans="1:6" x14ac:dyDescent="0.25">
      <c r="A6">
        <v>3</v>
      </c>
      <c r="B6" t="s">
        <v>468</v>
      </c>
      <c r="C6" s="11">
        <f>29521.88+2250.6</f>
        <v>31772.48</v>
      </c>
      <c r="D6" s="5">
        <v>22148.62</v>
      </c>
      <c r="E6" t="s">
        <v>462</v>
      </c>
      <c r="F6" t="s">
        <v>469</v>
      </c>
    </row>
    <row r="7" spans="1:6" x14ac:dyDescent="0.25">
      <c r="A7">
        <v>4</v>
      </c>
      <c r="B7" t="s">
        <v>468</v>
      </c>
      <c r="C7" s="11">
        <f>24499.08+2250</f>
        <v>26749.08</v>
      </c>
      <c r="D7" s="5">
        <v>21500.5</v>
      </c>
      <c r="E7" t="s">
        <v>462</v>
      </c>
      <c r="F7" t="s">
        <v>469</v>
      </c>
    </row>
    <row r="8" spans="1:6" x14ac:dyDescent="0.25">
      <c r="A8">
        <v>5</v>
      </c>
      <c r="B8" t="s">
        <v>468</v>
      </c>
      <c r="C8" s="12">
        <v>26749.08</v>
      </c>
      <c r="D8" s="5">
        <v>19111.84</v>
      </c>
      <c r="E8" t="s">
        <v>462</v>
      </c>
      <c r="F8" t="s">
        <v>469</v>
      </c>
    </row>
    <row r="9" spans="1:6" x14ac:dyDescent="0.25">
      <c r="A9">
        <v>6</v>
      </c>
      <c r="B9" t="s">
        <v>468</v>
      </c>
      <c r="C9" s="11">
        <f>18355.54+2250.6</f>
        <v>20606.14</v>
      </c>
      <c r="D9" s="5">
        <v>17042.86</v>
      </c>
      <c r="E9" t="s">
        <v>462</v>
      </c>
      <c r="F9" t="s">
        <v>469</v>
      </c>
    </row>
    <row r="10" spans="1:6" x14ac:dyDescent="0.25">
      <c r="A10">
        <v>7</v>
      </c>
      <c r="B10" t="s">
        <v>468</v>
      </c>
      <c r="C10" s="11">
        <f>16552.02+2250.6</f>
        <v>18802.62</v>
      </c>
      <c r="D10" s="5">
        <v>15724.68</v>
      </c>
      <c r="E10" t="s">
        <v>462</v>
      </c>
      <c r="F10" t="s">
        <v>469</v>
      </c>
    </row>
    <row r="11" spans="1:6" x14ac:dyDescent="0.25">
      <c r="A11">
        <v>8</v>
      </c>
      <c r="B11" t="s">
        <v>468</v>
      </c>
      <c r="C11" s="11">
        <f>586.35*30</f>
        <v>17590.5</v>
      </c>
      <c r="D11" s="5">
        <v>15112.53</v>
      </c>
      <c r="E11" t="s">
        <v>462</v>
      </c>
      <c r="F11" t="s">
        <v>469</v>
      </c>
    </row>
    <row r="12" spans="1:6" x14ac:dyDescent="0.25">
      <c r="A12">
        <v>9</v>
      </c>
      <c r="B12" t="s">
        <v>468</v>
      </c>
      <c r="C12" s="11">
        <f>16552.02+2250.6</f>
        <v>18802.62</v>
      </c>
      <c r="D12" s="5">
        <v>14110.86</v>
      </c>
      <c r="E12" t="s">
        <v>462</v>
      </c>
      <c r="F12" t="s">
        <v>469</v>
      </c>
    </row>
    <row r="13" spans="1:6" x14ac:dyDescent="0.25">
      <c r="A13">
        <v>10</v>
      </c>
      <c r="B13" t="s">
        <v>468</v>
      </c>
      <c r="C13" s="11">
        <f>13452.68+2250.6</f>
        <v>15703.28</v>
      </c>
      <c r="D13" s="5">
        <v>13497.1</v>
      </c>
      <c r="E13" t="s">
        <v>462</v>
      </c>
      <c r="F13" t="s">
        <v>469</v>
      </c>
    </row>
    <row r="14" spans="1:6" x14ac:dyDescent="0.25">
      <c r="A14">
        <v>11</v>
      </c>
      <c r="B14" t="s">
        <v>468</v>
      </c>
      <c r="C14" s="12">
        <v>14683.23</v>
      </c>
      <c r="D14" s="5">
        <v>12727.37</v>
      </c>
      <c r="E14" t="s">
        <v>462</v>
      </c>
      <c r="F14" t="s">
        <v>469</v>
      </c>
    </row>
    <row r="15" spans="1:6" x14ac:dyDescent="0.25">
      <c r="A15">
        <v>12</v>
      </c>
      <c r="B15" t="s">
        <v>468</v>
      </c>
      <c r="C15" s="12">
        <f>11951.48+2250.6</f>
        <v>14202.08</v>
      </c>
      <c r="D15" s="12">
        <v>12345.66</v>
      </c>
      <c r="E15" t="s">
        <v>462</v>
      </c>
      <c r="F15" t="s">
        <v>469</v>
      </c>
    </row>
    <row r="16" spans="1:6" x14ac:dyDescent="0.25">
      <c r="A16">
        <v>13</v>
      </c>
      <c r="B16" t="s">
        <v>468</v>
      </c>
      <c r="C16" s="6">
        <f>13452.68+2250.6</f>
        <v>15703.28</v>
      </c>
      <c r="D16" s="5">
        <v>12185.46</v>
      </c>
      <c r="E16" t="s">
        <v>462</v>
      </c>
      <c r="F16" t="s">
        <v>469</v>
      </c>
    </row>
    <row r="17" spans="1:6" x14ac:dyDescent="0.25">
      <c r="A17">
        <v>14</v>
      </c>
      <c r="B17" t="s">
        <v>468</v>
      </c>
      <c r="C17" s="5">
        <f>12818.7+511.5</f>
        <v>13330.2</v>
      </c>
      <c r="D17" s="5">
        <v>11335.1</v>
      </c>
      <c r="E17" t="s">
        <v>462</v>
      </c>
      <c r="F17" t="s">
        <v>469</v>
      </c>
    </row>
    <row r="18" spans="1:6" x14ac:dyDescent="0.25">
      <c r="A18">
        <v>15</v>
      </c>
      <c r="B18" t="s">
        <v>468</v>
      </c>
      <c r="C18" s="5">
        <v>12754.5</v>
      </c>
      <c r="D18" s="5">
        <v>11321.45</v>
      </c>
      <c r="E18" t="s">
        <v>462</v>
      </c>
      <c r="F18" t="s">
        <v>469</v>
      </c>
    </row>
    <row r="19" spans="1:6" x14ac:dyDescent="0.25">
      <c r="A19">
        <v>16</v>
      </c>
      <c r="B19" t="s">
        <v>468</v>
      </c>
      <c r="C19" s="5">
        <f>11951.48+2250.6</f>
        <v>14202.08</v>
      </c>
      <c r="D19" s="5">
        <v>11180.39</v>
      </c>
      <c r="E19" t="s">
        <v>462</v>
      </c>
      <c r="F19" t="s">
        <v>469</v>
      </c>
    </row>
    <row r="20" spans="1:6" x14ac:dyDescent="0.25">
      <c r="A20">
        <v>17</v>
      </c>
      <c r="B20" t="s">
        <v>468</v>
      </c>
      <c r="C20" s="5">
        <v>11472</v>
      </c>
      <c r="D20" s="5">
        <v>10270.879999999999</v>
      </c>
      <c r="E20" t="s">
        <v>462</v>
      </c>
      <c r="F20" t="s">
        <v>469</v>
      </c>
    </row>
    <row r="21" spans="1:6" x14ac:dyDescent="0.25">
      <c r="A21">
        <v>18</v>
      </c>
      <c r="B21" t="s">
        <v>468</v>
      </c>
      <c r="C21" s="5">
        <f>12818.7+511.5</f>
        <v>13330.2</v>
      </c>
      <c r="D21" s="5">
        <v>10085.280000000001</v>
      </c>
      <c r="E21" t="s">
        <v>462</v>
      </c>
      <c r="F21" t="s">
        <v>469</v>
      </c>
    </row>
    <row r="22" spans="1:6" x14ac:dyDescent="0.25">
      <c r="A22">
        <v>19</v>
      </c>
      <c r="B22" t="s">
        <v>468</v>
      </c>
      <c r="C22" s="5">
        <v>10989</v>
      </c>
      <c r="D22" s="5">
        <v>9876.42</v>
      </c>
      <c r="E22" t="s">
        <v>462</v>
      </c>
      <c r="F22" t="s">
        <v>469</v>
      </c>
    </row>
    <row r="23" spans="1:6" x14ac:dyDescent="0.25">
      <c r="A23">
        <v>20</v>
      </c>
      <c r="B23" t="s">
        <v>468</v>
      </c>
      <c r="C23" s="5">
        <v>10390.5</v>
      </c>
      <c r="D23" s="5">
        <v>9358.6299999999992</v>
      </c>
      <c r="E23" t="s">
        <v>462</v>
      </c>
      <c r="F23" t="s">
        <v>469</v>
      </c>
    </row>
    <row r="24" spans="1:6" x14ac:dyDescent="0.25">
      <c r="A24">
        <v>21</v>
      </c>
      <c r="B24" t="s">
        <v>468</v>
      </c>
      <c r="C24" s="5">
        <v>10099.5</v>
      </c>
      <c r="D24" s="5">
        <v>9105.11</v>
      </c>
      <c r="E24" t="s">
        <v>462</v>
      </c>
      <c r="F24" t="s">
        <v>469</v>
      </c>
    </row>
    <row r="25" spans="1:6" x14ac:dyDescent="0.25">
      <c r="A25">
        <v>22</v>
      </c>
      <c r="B25" t="s">
        <v>468</v>
      </c>
      <c r="C25" s="5">
        <f>9853.06+511.85</f>
        <v>10364.91</v>
      </c>
      <c r="D25" s="5">
        <v>8950.2199999999993</v>
      </c>
      <c r="E25" t="s">
        <v>462</v>
      </c>
      <c r="F25" t="s">
        <v>469</v>
      </c>
    </row>
    <row r="26" spans="1:6" x14ac:dyDescent="0.25">
      <c r="A26">
        <v>23</v>
      </c>
      <c r="B26" t="s">
        <v>468</v>
      </c>
      <c r="C26" s="5">
        <v>9774</v>
      </c>
      <c r="D26" s="5">
        <v>8822.6200000000008</v>
      </c>
      <c r="E26" t="s">
        <v>462</v>
      </c>
      <c r="F26" t="s">
        <v>469</v>
      </c>
    </row>
    <row r="27" spans="1:6" x14ac:dyDescent="0.25">
      <c r="A27">
        <v>0</v>
      </c>
      <c r="B27" t="s">
        <v>468</v>
      </c>
      <c r="C27" s="13">
        <v>0</v>
      </c>
      <c r="D27" s="13">
        <v>0</v>
      </c>
      <c r="E27" t="s">
        <v>462</v>
      </c>
      <c r="F27" t="s">
        <v>469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 t="s">
        <v>473</v>
      </c>
      <c r="C4">
        <v>0</v>
      </c>
      <c r="D4">
        <v>0</v>
      </c>
      <c r="E4" t="s">
        <v>474</v>
      </c>
      <c r="F4" t="s">
        <v>467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1" sqref="D20:D2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462</v>
      </c>
      <c r="F4" t="s">
        <v>476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5" workbookViewId="0">
      <selection activeCell="B25" sqref="B25:B2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5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24">
        <v>1</v>
      </c>
      <c r="B4" t="s">
        <v>470</v>
      </c>
      <c r="C4" s="8">
        <v>8916.56</v>
      </c>
      <c r="D4" s="16">
        <v>6850.48</v>
      </c>
      <c r="E4" s="9" t="s">
        <v>462</v>
      </c>
      <c r="F4" s="9" t="s">
        <v>471</v>
      </c>
    </row>
    <row r="5" spans="1:6" x14ac:dyDescent="0.25">
      <c r="A5" s="24">
        <v>2</v>
      </c>
      <c r="B5" t="s">
        <v>470</v>
      </c>
      <c r="C5" s="8">
        <v>7948.71</v>
      </c>
      <c r="D5" s="16">
        <v>7145.9400000000005</v>
      </c>
      <c r="E5" s="9" t="s">
        <v>462</v>
      </c>
      <c r="F5" s="9" t="s">
        <v>471</v>
      </c>
    </row>
    <row r="6" spans="1:6" x14ac:dyDescent="0.25">
      <c r="A6" s="25">
        <v>3</v>
      </c>
      <c r="B6" t="s">
        <v>470</v>
      </c>
      <c r="C6" s="8">
        <v>7014.97</v>
      </c>
      <c r="D6" s="16">
        <v>5918.42</v>
      </c>
      <c r="E6" s="9" t="s">
        <v>462</v>
      </c>
      <c r="F6" s="9" t="s">
        <v>471</v>
      </c>
    </row>
    <row r="7" spans="1:6" x14ac:dyDescent="0.25">
      <c r="A7" s="24">
        <v>4</v>
      </c>
      <c r="B7" t="s">
        <v>470</v>
      </c>
      <c r="C7" s="8">
        <v>6593.0700000000006</v>
      </c>
      <c r="D7" s="16">
        <v>5659.79</v>
      </c>
      <c r="E7" s="9" t="s">
        <v>462</v>
      </c>
      <c r="F7" s="9" t="s">
        <v>471</v>
      </c>
    </row>
    <row r="8" spans="1:6" x14ac:dyDescent="0.25">
      <c r="A8" s="24">
        <v>5</v>
      </c>
      <c r="B8" t="s">
        <v>470</v>
      </c>
      <c r="C8" s="8">
        <v>6593.0700000000006</v>
      </c>
      <c r="D8" s="16">
        <v>5610.51</v>
      </c>
      <c r="E8" s="9" t="s">
        <v>462</v>
      </c>
      <c r="F8" s="9" t="s">
        <v>471</v>
      </c>
    </row>
    <row r="9" spans="1:6" x14ac:dyDescent="0.25">
      <c r="A9" s="24">
        <v>6</v>
      </c>
      <c r="B9" t="s">
        <v>470</v>
      </c>
      <c r="C9" s="8">
        <v>6315.38</v>
      </c>
      <c r="D9" s="16">
        <v>5454.53</v>
      </c>
      <c r="E9" s="9" t="s">
        <v>462</v>
      </c>
      <c r="F9" s="9" t="s">
        <v>471</v>
      </c>
    </row>
    <row r="10" spans="1:6" x14ac:dyDescent="0.25">
      <c r="A10" s="24">
        <v>7</v>
      </c>
      <c r="B10" t="s">
        <v>470</v>
      </c>
      <c r="C10" s="8">
        <v>6309.6</v>
      </c>
      <c r="D10" s="16">
        <v>5436.87</v>
      </c>
      <c r="E10" s="9" t="s">
        <v>462</v>
      </c>
      <c r="F10" s="9" t="s">
        <v>471</v>
      </c>
    </row>
    <row r="11" spans="1:6" x14ac:dyDescent="0.25">
      <c r="A11" s="24">
        <v>8</v>
      </c>
      <c r="B11" t="s">
        <v>470</v>
      </c>
      <c r="C11" s="8">
        <v>6045.95</v>
      </c>
      <c r="D11" s="8">
        <v>5189.8500000000004</v>
      </c>
      <c r="E11" s="9" t="s">
        <v>462</v>
      </c>
      <c r="F11" s="9" t="s">
        <v>471</v>
      </c>
    </row>
    <row r="12" spans="1:6" x14ac:dyDescent="0.25">
      <c r="A12" s="25">
        <v>9</v>
      </c>
      <c r="B12" t="s">
        <v>470</v>
      </c>
      <c r="C12" s="8">
        <v>6043.95</v>
      </c>
      <c r="D12" s="8">
        <v>5187.8500000000004</v>
      </c>
      <c r="E12" s="9" t="s">
        <v>462</v>
      </c>
      <c r="F12" s="9" t="s">
        <v>471</v>
      </c>
    </row>
    <row r="13" spans="1:6" x14ac:dyDescent="0.25">
      <c r="A13" s="24">
        <v>10</v>
      </c>
      <c r="B13" t="s">
        <v>470</v>
      </c>
      <c r="C13" s="8">
        <v>5971.69</v>
      </c>
      <c r="D13" s="8">
        <v>5144.32</v>
      </c>
      <c r="E13" s="9" t="s">
        <v>462</v>
      </c>
      <c r="F13" s="9" t="s">
        <v>471</v>
      </c>
    </row>
    <row r="14" spans="1:6" x14ac:dyDescent="0.25">
      <c r="A14" s="24">
        <v>11</v>
      </c>
      <c r="B14" t="s">
        <v>470</v>
      </c>
      <c r="C14" s="8">
        <v>5804.21</v>
      </c>
      <c r="D14" s="8">
        <v>5062.16</v>
      </c>
      <c r="E14" s="9" t="s">
        <v>462</v>
      </c>
      <c r="F14" s="9" t="s">
        <v>471</v>
      </c>
    </row>
    <row r="15" spans="1:6" x14ac:dyDescent="0.25">
      <c r="A15" s="24">
        <v>12</v>
      </c>
      <c r="B15" t="s">
        <v>470</v>
      </c>
      <c r="C15" s="8">
        <v>5714.77</v>
      </c>
      <c r="D15" s="8">
        <v>5196.1099999999997</v>
      </c>
      <c r="E15" s="9" t="s">
        <v>462</v>
      </c>
      <c r="F15" s="9" t="s">
        <v>471</v>
      </c>
    </row>
    <row r="16" spans="1:6" x14ac:dyDescent="0.25">
      <c r="A16" s="24">
        <v>13</v>
      </c>
      <c r="B16" t="s">
        <v>470</v>
      </c>
      <c r="C16" s="8">
        <v>5554.72</v>
      </c>
      <c r="D16" s="8">
        <v>4824.8599999999997</v>
      </c>
      <c r="E16" s="9" t="s">
        <v>462</v>
      </c>
      <c r="F16" s="9" t="s">
        <v>471</v>
      </c>
    </row>
    <row r="17" spans="1:6" x14ac:dyDescent="0.25">
      <c r="A17" s="24">
        <v>14</v>
      </c>
      <c r="B17" t="s">
        <v>470</v>
      </c>
      <c r="C17" s="8">
        <v>2649.2</v>
      </c>
      <c r="D17" s="8">
        <v>2490.85</v>
      </c>
      <c r="E17" s="9" t="s">
        <v>462</v>
      </c>
      <c r="F17" s="9" t="s">
        <v>471</v>
      </c>
    </row>
    <row r="18" spans="1:6" x14ac:dyDescent="0.25">
      <c r="A18" s="24">
        <v>15</v>
      </c>
      <c r="B18" t="s">
        <v>470</v>
      </c>
      <c r="C18" s="8">
        <v>2649.2</v>
      </c>
      <c r="D18" s="8">
        <v>2514.2800000000002</v>
      </c>
      <c r="E18" s="9" t="s">
        <v>462</v>
      </c>
      <c r="F18" s="9" t="s">
        <v>471</v>
      </c>
    </row>
    <row r="19" spans="1:6" x14ac:dyDescent="0.25">
      <c r="A19" s="24">
        <v>16</v>
      </c>
      <c r="B19" t="s">
        <v>470</v>
      </c>
      <c r="C19" s="8">
        <v>2449.91</v>
      </c>
      <c r="D19" s="8">
        <v>2325.39</v>
      </c>
      <c r="E19" s="9" t="s">
        <v>462</v>
      </c>
      <c r="F19" s="9" t="s">
        <v>471</v>
      </c>
    </row>
    <row r="20" spans="1:6" x14ac:dyDescent="0.25">
      <c r="A20" s="24">
        <v>17</v>
      </c>
      <c r="B20" t="s">
        <v>470</v>
      </c>
      <c r="C20" s="8">
        <v>2050.23</v>
      </c>
      <c r="D20" s="8">
        <v>2020.91</v>
      </c>
      <c r="E20" s="9" t="s">
        <v>462</v>
      </c>
      <c r="F20" s="9" t="s">
        <v>471</v>
      </c>
    </row>
    <row r="21" spans="1:6" x14ac:dyDescent="0.25">
      <c r="A21" s="24">
        <v>18</v>
      </c>
      <c r="B21" t="s">
        <v>470</v>
      </c>
      <c r="C21" s="8">
        <v>1904.76</v>
      </c>
      <c r="D21" s="8">
        <v>1904.76</v>
      </c>
      <c r="E21" s="9" t="s">
        <v>462</v>
      </c>
      <c r="F21" s="9" t="s">
        <v>471</v>
      </c>
    </row>
    <row r="22" spans="1:6" x14ac:dyDescent="0.25">
      <c r="A22" s="24">
        <v>19</v>
      </c>
      <c r="B22" t="s">
        <v>470</v>
      </c>
      <c r="C22" s="8">
        <v>1641.15</v>
      </c>
      <c r="D22" s="8">
        <v>1641.15</v>
      </c>
      <c r="E22" s="9" t="s">
        <v>462</v>
      </c>
      <c r="F22" s="9" t="s">
        <v>471</v>
      </c>
    </row>
    <row r="23" spans="1:6" x14ac:dyDescent="0.25">
      <c r="A23" s="24">
        <v>20</v>
      </c>
      <c r="B23" t="s">
        <v>470</v>
      </c>
      <c r="C23" s="8">
        <v>1345.27</v>
      </c>
      <c r="D23" s="8">
        <v>1345.27</v>
      </c>
      <c r="E23" s="9" t="s">
        <v>462</v>
      </c>
      <c r="F23" s="9" t="s">
        <v>471</v>
      </c>
    </row>
    <row r="24" spans="1:6" x14ac:dyDescent="0.25">
      <c r="A24">
        <v>0</v>
      </c>
      <c r="B24" t="s">
        <v>464</v>
      </c>
      <c r="C24" s="10"/>
      <c r="D24" s="9"/>
      <c r="F24" s="9" t="s">
        <v>467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 t="s">
        <v>467</v>
      </c>
      <c r="C4">
        <v>0</v>
      </c>
      <c r="D4">
        <v>0</v>
      </c>
      <c r="E4" t="s">
        <v>474</v>
      </c>
      <c r="F4" t="s">
        <v>467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 t="s">
        <v>467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477</v>
      </c>
      <c r="C4" s="5">
        <v>700</v>
      </c>
      <c r="D4" s="5">
        <v>700</v>
      </c>
    </row>
    <row r="5" spans="1:6" x14ac:dyDescent="0.25">
      <c r="A5">
        <v>2</v>
      </c>
      <c r="B5" t="s">
        <v>478</v>
      </c>
      <c r="C5" s="10">
        <v>400</v>
      </c>
      <c r="D5" s="10">
        <v>400</v>
      </c>
    </row>
    <row r="6" spans="1:6" x14ac:dyDescent="0.25">
      <c r="A6">
        <v>0</v>
      </c>
      <c r="B6" t="s">
        <v>464</v>
      </c>
      <c r="C6" s="13">
        <v>0</v>
      </c>
      <c r="D6" s="1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16" workbookViewId="0">
      <selection activeCell="B12" sqref="B12:E3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479</v>
      </c>
      <c r="C4" s="19">
        <v>197684.65</v>
      </c>
      <c r="D4" s="17">
        <v>139400.79999999999</v>
      </c>
      <c r="E4" t="s">
        <v>462</v>
      </c>
      <c r="F4" t="s">
        <v>476</v>
      </c>
    </row>
    <row r="5" spans="1:6" x14ac:dyDescent="0.25">
      <c r="A5">
        <v>2</v>
      </c>
      <c r="B5" t="s">
        <v>479</v>
      </c>
      <c r="C5" s="19">
        <v>159115.51</v>
      </c>
      <c r="D5" s="17">
        <v>114507.80000000002</v>
      </c>
      <c r="E5" t="s">
        <v>462</v>
      </c>
      <c r="F5" t="s">
        <v>476</v>
      </c>
    </row>
    <row r="6" spans="1:6" x14ac:dyDescent="0.25">
      <c r="A6">
        <v>3</v>
      </c>
      <c r="B6" t="s">
        <v>479</v>
      </c>
      <c r="C6" s="19">
        <v>88263.94</v>
      </c>
      <c r="D6" s="17">
        <v>64721.8</v>
      </c>
      <c r="E6" t="s">
        <v>462</v>
      </c>
      <c r="F6" t="s">
        <v>476</v>
      </c>
    </row>
    <row r="7" spans="1:6" x14ac:dyDescent="0.25">
      <c r="A7">
        <v>4</v>
      </c>
      <c r="B7" t="s">
        <v>479</v>
      </c>
      <c r="C7" s="19">
        <v>51536.52</v>
      </c>
      <c r="D7" s="17">
        <v>38404.909999999996</v>
      </c>
      <c r="E7" t="s">
        <v>462</v>
      </c>
      <c r="F7" t="s">
        <v>476</v>
      </c>
    </row>
    <row r="8" spans="1:6" x14ac:dyDescent="0.25">
      <c r="A8">
        <v>0</v>
      </c>
      <c r="B8" t="s">
        <v>464</v>
      </c>
      <c r="C8" s="10">
        <v>0</v>
      </c>
      <c r="D8" s="10">
        <v>0</v>
      </c>
      <c r="E8" t="s">
        <v>462</v>
      </c>
      <c r="F8" t="s">
        <v>467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4" sqref="A14:D3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5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472</v>
      </c>
      <c r="C4" s="21">
        <v>6365</v>
      </c>
      <c r="D4" s="17">
        <v>5256.58</v>
      </c>
      <c r="E4" t="s">
        <v>462</v>
      </c>
      <c r="F4" t="s">
        <v>466</v>
      </c>
    </row>
    <row r="5" spans="1:6" x14ac:dyDescent="0.25">
      <c r="A5">
        <v>2</v>
      </c>
      <c r="B5" t="s">
        <v>472</v>
      </c>
      <c r="C5" s="21">
        <v>3325</v>
      </c>
      <c r="D5" s="17">
        <v>2814.61</v>
      </c>
      <c r="E5" t="s">
        <v>462</v>
      </c>
      <c r="F5" t="s">
        <v>466</v>
      </c>
    </row>
    <row r="6" spans="1:6" x14ac:dyDescent="0.25">
      <c r="A6">
        <v>3</v>
      </c>
      <c r="B6" t="s">
        <v>472</v>
      </c>
      <c r="C6" s="21">
        <v>2660</v>
      </c>
      <c r="D6" s="17">
        <v>2343.39</v>
      </c>
      <c r="E6" t="s">
        <v>462</v>
      </c>
      <c r="F6" t="s">
        <v>466</v>
      </c>
    </row>
    <row r="7" spans="1:6" x14ac:dyDescent="0.25">
      <c r="A7">
        <v>4</v>
      </c>
      <c r="B7" t="s">
        <v>472</v>
      </c>
      <c r="C7" s="21">
        <v>2375</v>
      </c>
      <c r="D7" s="17">
        <v>2002.75</v>
      </c>
      <c r="E7" t="s">
        <v>462</v>
      </c>
      <c r="F7" t="s">
        <v>466</v>
      </c>
    </row>
    <row r="8" spans="1:6" x14ac:dyDescent="0.25">
      <c r="A8">
        <v>5</v>
      </c>
      <c r="B8" t="s">
        <v>472</v>
      </c>
      <c r="C8" s="21">
        <v>2185</v>
      </c>
      <c r="D8" s="17">
        <v>1809.96</v>
      </c>
      <c r="E8" t="s">
        <v>462</v>
      </c>
      <c r="F8" t="s">
        <v>466</v>
      </c>
    </row>
    <row r="9" spans="1:6" x14ac:dyDescent="0.25">
      <c r="A9">
        <v>6</v>
      </c>
      <c r="B9" t="s">
        <v>472</v>
      </c>
      <c r="C9" s="21">
        <v>1995</v>
      </c>
      <c r="D9" s="17">
        <v>1657.8899999999999</v>
      </c>
      <c r="E9" t="s">
        <v>462</v>
      </c>
      <c r="F9" t="s">
        <v>466</v>
      </c>
    </row>
    <row r="10" spans="1:6" x14ac:dyDescent="0.25">
      <c r="A10">
        <v>7</v>
      </c>
      <c r="B10" t="s">
        <v>472</v>
      </c>
      <c r="C10" s="21">
        <v>1995</v>
      </c>
      <c r="D10" s="17">
        <v>1648.45</v>
      </c>
      <c r="E10" t="s">
        <v>462</v>
      </c>
      <c r="F10" t="s">
        <v>466</v>
      </c>
    </row>
    <row r="11" spans="1:6" x14ac:dyDescent="0.25">
      <c r="A11">
        <v>0</v>
      </c>
      <c r="B11" t="s">
        <v>464</v>
      </c>
      <c r="C11" s="22">
        <v>0</v>
      </c>
      <c r="D11" s="17">
        <v>0</v>
      </c>
      <c r="E11" t="s">
        <v>462</v>
      </c>
      <c r="F11" t="s">
        <v>466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 t="s">
        <v>467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0</v>
      </c>
      <c r="B4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</vt:i4>
      </vt:variant>
    </vt:vector>
  </HeadingPairs>
  <TitlesOfParts>
    <vt:vector size="26" baseType="lpstr">
      <vt:lpstr>Reporte de Formatos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2024-04-08T21:44:17Z</dcterms:created>
  <dcterms:modified xsi:type="dcterms:W3CDTF">2025-06-17T21:17:42Z</dcterms:modified>
</cp:coreProperties>
</file>